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B:\ESTUDOS\Site CNseg\Planilhas para o site\Repositório\"/>
    </mc:Choice>
  </mc:AlternateContent>
  <xr:revisionPtr revIDLastSave="0" documentId="13_ncr:1_{35287D85-180F-48AD-A3B6-7660EB0F7E43}" xr6:coauthVersionLast="47" xr6:coauthVersionMax="47" xr10:uidLastSave="{00000000-0000-0000-0000-000000000000}"/>
  <bookViews>
    <workbookView xWindow="-120" yWindow="-120" windowWidth="29040" windowHeight="15720" activeTab="2" xr2:uid="{7932EE3C-4B2E-4BA0-9483-F8B9BEF688B3}"/>
  </bookViews>
  <sheets>
    <sheet name="Apresentação" sheetId="1" r:id="rId1"/>
    <sheet name="Arrecadação" sheetId="2" r:id="rId2"/>
    <sheet name="Sinistros" sheetId="3" r:id="rId3"/>
    <sheet name="De_Para_Ramos" sheetId="4" r:id="rId4"/>
  </sheets>
  <definedNames>
    <definedName name="_xlnm._FilterDatabase" localSheetId="1" hidden="1">Arrecadação!$A$9:$CC$19</definedName>
    <definedName name="_xlnm._FilterDatabase" localSheetId="3" hidden="1">De_Para_Ramos!$B$7:$D$172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7" i="3" l="1"/>
  <c r="L7" i="3"/>
  <c r="M7" i="3"/>
  <c r="J7" i="3"/>
  <c r="H7" i="3"/>
  <c r="E7" i="3"/>
  <c r="G7" i="2"/>
  <c r="L7" i="2"/>
  <c r="K7" i="2"/>
  <c r="H7" i="2"/>
  <c r="F7" i="2"/>
  <c r="D7" i="2"/>
  <c r="M7" i="2" l="1"/>
  <c r="E7" i="2"/>
  <c r="AC7" i="2"/>
  <c r="I7" i="2"/>
  <c r="J7" i="2"/>
  <c r="N7" i="3"/>
  <c r="Q7" i="3"/>
  <c r="AP7" i="3"/>
  <c r="I7" i="3"/>
  <c r="G7" i="3"/>
  <c r="F7" i="3"/>
  <c r="K7" i="3"/>
  <c r="D7" i="3"/>
  <c r="AP7" i="2" l="1"/>
  <c r="Q7" i="2"/>
  <c r="N7" i="2"/>
  <c r="BC7" i="3"/>
  <c r="AD7" i="3"/>
  <c r="R7" i="3"/>
  <c r="O7" i="3"/>
  <c r="BC7" i="2" l="1"/>
  <c r="AD7" i="2"/>
  <c r="S7" i="3"/>
  <c r="AE7" i="3"/>
  <c r="R7" i="2"/>
  <c r="O7" i="2"/>
  <c r="AQ7" i="3"/>
  <c r="BP7" i="3"/>
  <c r="AF7" i="3" l="1"/>
  <c r="CC7" i="3"/>
  <c r="BD7" i="3"/>
  <c r="S7" i="2"/>
  <c r="T7" i="3"/>
  <c r="AE7" i="2"/>
  <c r="AR7" i="3"/>
  <c r="BP7" i="2"/>
  <c r="AQ7" i="2"/>
  <c r="T7" i="2" l="1"/>
  <c r="AS7" i="3"/>
  <c r="CC7" i="2"/>
  <c r="BD7" i="2"/>
  <c r="AF7" i="2"/>
  <c r="BQ7" i="3"/>
  <c r="U7" i="3"/>
  <c r="AG7" i="3"/>
  <c r="AR7" i="2"/>
  <c r="BE7" i="3"/>
  <c r="AS7" i="2" l="1"/>
  <c r="AT7" i="3"/>
  <c r="V7" i="3"/>
  <c r="AG7" i="2"/>
  <c r="BR7" i="3"/>
  <c r="BE7" i="2"/>
  <c r="BF7" i="3"/>
  <c r="AH7" i="3"/>
  <c r="BQ7" i="2"/>
  <c r="U7" i="2"/>
  <c r="W7" i="3" l="1"/>
  <c r="BS7" i="3"/>
  <c r="AI7" i="3"/>
  <c r="V7" i="2"/>
  <c r="AU7" i="3"/>
  <c r="AT7" i="2"/>
  <c r="BG7" i="3"/>
  <c r="AH7" i="2"/>
  <c r="BF7" i="2"/>
  <c r="BR7" i="2"/>
  <c r="BS7" i="2" l="1"/>
  <c r="BG7" i="2"/>
  <c r="AJ7" i="3"/>
  <c r="BT7" i="3"/>
  <c r="BH7" i="3"/>
  <c r="W7" i="2"/>
  <c r="AU7" i="2"/>
  <c r="AV7" i="3"/>
  <c r="AI7" i="2"/>
  <c r="X7" i="3"/>
  <c r="Y7" i="3" l="1"/>
  <c r="AV7" i="2"/>
  <c r="BU7" i="3"/>
  <c r="BH7" i="2"/>
  <c r="AW7" i="3"/>
  <c r="X7" i="2"/>
  <c r="AJ7" i="2"/>
  <c r="BI7" i="3"/>
  <c r="AK7" i="3"/>
  <c r="BT7" i="2"/>
  <c r="BU7" i="2" l="1"/>
  <c r="Y7" i="2"/>
  <c r="BJ7" i="3"/>
  <c r="AL7" i="3"/>
  <c r="BI7" i="2"/>
  <c r="BV7" i="3"/>
  <c r="Z7" i="3"/>
  <c r="AW7" i="2"/>
  <c r="AK7" i="2"/>
  <c r="AX7" i="3"/>
  <c r="BW7" i="3" l="1"/>
  <c r="AM7" i="3"/>
  <c r="AY7" i="3"/>
  <c r="BK7" i="3"/>
  <c r="AL7" i="2"/>
  <c r="AA7" i="3"/>
  <c r="BJ7" i="2"/>
  <c r="AX7" i="2"/>
  <c r="Z7" i="2"/>
  <c r="BV7" i="2"/>
  <c r="BL7" i="3" l="1"/>
  <c r="AN7" i="3"/>
  <c r="AA7" i="2"/>
  <c r="AZ7" i="3"/>
  <c r="BW7" i="2"/>
  <c r="AY7" i="2"/>
  <c r="BK7" i="2"/>
  <c r="AB7" i="3"/>
  <c r="AM7" i="2"/>
  <c r="BX7" i="3"/>
  <c r="AZ7" i="2" l="1"/>
  <c r="AO7" i="3"/>
  <c r="BY7" i="3"/>
  <c r="BA7" i="3"/>
  <c r="BX7" i="2"/>
  <c r="AB7" i="2"/>
  <c r="BM7" i="3"/>
  <c r="AN7" i="2"/>
  <c r="BL7" i="2"/>
  <c r="BY7" i="2" l="1"/>
  <c r="BZ7" i="3"/>
  <c r="BM7" i="2"/>
  <c r="BA7" i="2"/>
  <c r="BN7" i="3"/>
  <c r="AO7" i="2"/>
  <c r="BB7" i="3"/>
  <c r="BN7" i="2" l="1"/>
  <c r="CA7" i="3"/>
  <c r="BO7" i="3"/>
  <c r="BZ7" i="2"/>
  <c r="BB7" i="2"/>
  <c r="CB7" i="3" l="1"/>
  <c r="CA7" i="2"/>
  <c r="BO7" i="2"/>
  <c r="CB7" i="2" l="1"/>
</calcChain>
</file>

<file path=xl/sharedStrings.xml><?xml version="1.0" encoding="utf-8"?>
<sst xmlns="http://schemas.openxmlformats.org/spreadsheetml/2006/main" count="577" uniqueCount="214">
  <si>
    <t>Arrecadação do Mercado Segurador</t>
  </si>
  <si>
    <r>
      <rPr>
        <b/>
        <sz val="8"/>
        <rFont val="Arial"/>
        <family val="2"/>
      </rPr>
      <t>Contempla o prêmio direto de seguros, prêmio emitido em regime de capitalização, contribuição em previdência, faturamento de capitalização e contraprestação de saúde suplementar.</t>
    </r>
    <r>
      <rPr>
        <sz val="8"/>
        <rFont val="Arial"/>
        <family val="2"/>
      </rPr>
      <t xml:space="preserve"> 
</t>
    </r>
    <r>
      <rPr>
        <b/>
        <sz val="8"/>
        <rFont val="Arial"/>
        <family val="2"/>
      </rPr>
      <t>Prêmio Direto de Seguros:</t>
    </r>
    <r>
      <rPr>
        <sz val="8"/>
        <rFont val="Arial"/>
        <family val="2"/>
      </rPr>
      <t xml:space="preserve"> Emissão de prêmio líquida de cancelamento e restituição. 
</t>
    </r>
    <r>
      <rPr>
        <b/>
        <sz val="8"/>
        <rFont val="Arial"/>
        <family val="2"/>
      </rPr>
      <t>Prêmio Emitido em Regime de Capitalização:</t>
    </r>
    <r>
      <rPr>
        <sz val="8"/>
        <rFont val="Arial"/>
        <family val="2"/>
      </rPr>
      <t xml:space="preserve"> Valor correspondente a cada um dos aportes destinados ao custeio de seguros estruturados no regime financeiro de capitalização. 
</t>
    </r>
    <r>
      <rPr>
        <b/>
        <sz val="8"/>
        <rFont val="Arial"/>
        <family val="2"/>
      </rPr>
      <t>Contribuição de Previdência:</t>
    </r>
    <r>
      <rPr>
        <sz val="8"/>
        <rFont val="Arial"/>
        <family val="2"/>
      </rPr>
      <t xml:space="preserve"> Valor correspondente a cada um dos aportes destinados ao custeio do plano de previdência. 
Faturamento de Capitalização: Faturamento com títulos de capitalização líquida de devolução e cancelamento. 
</t>
    </r>
    <r>
      <rPr>
        <b/>
        <sz val="8"/>
        <rFont val="Arial"/>
        <family val="2"/>
      </rPr>
      <t>Contraprestação de Saúde Suplementar:</t>
    </r>
    <r>
      <rPr>
        <sz val="8"/>
        <rFont val="Arial"/>
        <family val="2"/>
      </rPr>
      <t xml:space="preserve"> Contraprestação líquida/prêmios retidos para coberturas assistenciais Médico-Hospitalar e/ou Odontológica.</t>
    </r>
  </si>
  <si>
    <t xml:space="preserve">Sinistro ocorrido/indenização/ sorteio/resgate/benefício do Mercado Segurador </t>
  </si>
  <si>
    <r>
      <rPr>
        <b/>
        <sz val="8"/>
        <color theme="1"/>
        <rFont val="Arial"/>
        <family val="2"/>
      </rPr>
      <t xml:space="preserve">Contempla o sinistro ocorrido de seguros, resgate e benefício de previdência, sorteio e resgate de capitalização e indenização de saúde suplementar. </t>
    </r>
    <r>
      <rPr>
        <sz val="8"/>
        <color theme="1"/>
        <rFont val="Arial"/>
        <family val="2"/>
      </rPr>
      <t xml:space="preserve">
</t>
    </r>
    <r>
      <rPr>
        <b/>
        <sz val="8"/>
        <color theme="1"/>
        <rFont val="Arial"/>
        <family val="2"/>
      </rPr>
      <t>Sinistro ocorrido de Seguros:</t>
    </r>
    <r>
      <rPr>
        <sz val="8"/>
        <color theme="1"/>
        <rFont val="Arial"/>
        <family val="2"/>
      </rPr>
      <t xml:space="preserve"> Indenizações avisadas, despesas relacionadas a seguros, retrocessões aceitas, variação das provisões de sinistro, e serviços de assistência, líquido dos salvados e ressarcidos avisados e de sua variação do ajuste da PSL. Considera as parcelas administrativas e judiciais, consórcios e fundos e despesas com benefícios em regime de capitalização e repartição de capitais de cobertura para seguros. 
</t>
    </r>
    <r>
      <rPr>
        <b/>
        <sz val="8"/>
        <color theme="1"/>
        <rFont val="Arial"/>
        <family val="2"/>
      </rPr>
      <t>Resgate e benefício de Previdência:</t>
    </r>
    <r>
      <rPr>
        <sz val="8"/>
        <color theme="1"/>
        <rFont val="Arial"/>
        <family val="2"/>
      </rPr>
      <t xml:space="preserve"> Valor correspondente a cada um dos resgates e benefícios destinados à cobertura do plano de previdência. 
</t>
    </r>
    <r>
      <rPr>
        <b/>
        <sz val="8"/>
        <color theme="1"/>
        <rFont val="Arial"/>
        <family val="2"/>
      </rPr>
      <t>Sorteio e resgate de capitalização:</t>
    </r>
    <r>
      <rPr>
        <sz val="8"/>
        <color theme="1"/>
        <rFont val="Arial"/>
        <family val="2"/>
      </rPr>
      <t xml:space="preserve"> Valor correspondente aos prêmios de sorteios e resgates pagos com títulos de capitalização.
</t>
    </r>
    <r>
      <rPr>
        <b/>
        <sz val="8"/>
        <color theme="1"/>
        <rFont val="Arial"/>
        <family val="2"/>
      </rPr>
      <t>Indenização de Saúde Suplementar:</t>
    </r>
    <r>
      <rPr>
        <sz val="8"/>
        <color theme="1"/>
        <rFont val="Arial"/>
        <family val="2"/>
      </rPr>
      <t xml:space="preserve"> Eventos indenizáveis líquidos/sinistros retidos de cobertura assistencial Médico-Hospitalar e/ou Odontológica.</t>
    </r>
  </si>
  <si>
    <t>Arrecadação do Mercado Segurador por grupo de ramo - histórico mensal</t>
  </si>
  <si>
    <t xml:space="preserve">Em R$ </t>
  </si>
  <si>
    <t>Danos e Responsabilidades</t>
  </si>
  <si>
    <t>Automóvel</t>
  </si>
  <si>
    <t>Patrimonial</t>
  </si>
  <si>
    <t>Habitacional</t>
  </si>
  <si>
    <t>Transportes</t>
  </si>
  <si>
    <t>Crédito e Garantia</t>
  </si>
  <si>
    <t>Garantia Estendida</t>
  </si>
  <si>
    <t>Responsabilidade Civil</t>
  </si>
  <si>
    <t>Rural</t>
  </si>
  <si>
    <t>Marítimos e Aeronáuticos</t>
  </si>
  <si>
    <t>Outros</t>
  </si>
  <si>
    <t>Subtotal</t>
  </si>
  <si>
    <t>Coberturas de Pessoas</t>
  </si>
  <si>
    <t>Seguro de Pessoas</t>
  </si>
  <si>
    <t>Vida</t>
  </si>
  <si>
    <t>Prestamista</t>
  </si>
  <si>
    <t>Viagem</t>
  </si>
  <si>
    <r>
      <t>Outros</t>
    </r>
    <r>
      <rPr>
        <b/>
        <sz val="8"/>
        <color rgb="FFE86C08"/>
        <rFont val="Arial "/>
      </rPr>
      <t xml:space="preserve"> Planos de Risco</t>
    </r>
  </si>
  <si>
    <t>Previdência Aberta</t>
  </si>
  <si>
    <t>Família PGBL</t>
  </si>
  <si>
    <t>Família VGBL</t>
  </si>
  <si>
    <t>Planos Tradicionais</t>
  </si>
  <si>
    <t>Capitalização</t>
  </si>
  <si>
    <t>Saúde Suplementar</t>
  </si>
  <si>
    <t>Médico-Hospitalar</t>
  </si>
  <si>
    <t>Odontológico</t>
  </si>
  <si>
    <t>Não Segregável</t>
  </si>
  <si>
    <t>Mercado Segurador (sem DPVAT)</t>
  </si>
  <si>
    <t>Mercado Segurador (sem DPVAT e sem Saúde)</t>
  </si>
  <si>
    <t>DPVAT</t>
  </si>
  <si>
    <t xml:space="preserve">Fontes: </t>
  </si>
  <si>
    <t>Notas:</t>
  </si>
  <si>
    <r>
      <rPr>
        <b/>
        <sz val="8"/>
        <color rgb="FF333333"/>
        <rFont val="Arial "/>
      </rPr>
      <t xml:space="preserve">1) </t>
    </r>
    <r>
      <rPr>
        <sz val="8"/>
        <color rgb="FF333333"/>
        <rFont val="Arial "/>
      </rPr>
      <t xml:space="preserve">Valores referentes ao ramo dotal misto foram incluídos na parte de planos de risco, embora apresente características mistas de risco e acumulação. </t>
    </r>
    <r>
      <rPr>
        <b/>
        <sz val="8"/>
        <color rgb="FF333333"/>
        <rFont val="Arial "/>
      </rPr>
      <t>2)</t>
    </r>
    <r>
      <rPr>
        <sz val="8"/>
        <color rgb="FF333333"/>
        <rFont val="Arial "/>
      </rPr>
      <t xml:space="preserve"> Por questões metodológicas, os valores apresentados diferem dos informados pela ANS e FenaSaúde. </t>
    </r>
    <r>
      <rPr>
        <b/>
        <sz val="8"/>
        <color rgb="FF333333"/>
        <rFont val="Arial "/>
      </rPr>
      <t>3)</t>
    </r>
    <r>
      <rPr>
        <sz val="8"/>
        <color rgb="FF333333"/>
        <rFont val="Arial "/>
      </rPr>
      <t xml:space="preserve"> Os dados da ANS foram alocados no último mês de cada trimestre, pois sua publicação é feita a cada três meses. </t>
    </r>
    <r>
      <rPr>
        <b/>
        <sz val="8"/>
        <color rgb="FF333333"/>
        <rFont val="Arial "/>
      </rPr>
      <t>4)</t>
    </r>
    <r>
      <rPr>
        <sz val="8"/>
        <color rgb="FF333333"/>
        <rFont val="Arial "/>
      </rPr>
      <t xml:space="preserve"> Não estão contabilizados os valores referentes ao ramo VIDA EFPC. 5</t>
    </r>
    <r>
      <rPr>
        <b/>
        <sz val="8"/>
        <color rgb="FF333333"/>
        <rFont val="Arial "/>
      </rPr>
      <t>)</t>
    </r>
    <r>
      <rPr>
        <sz val="8"/>
        <color rgb="FF333333"/>
        <rFont val="Arial "/>
      </rPr>
      <t xml:space="preserve"> O ramo "Não Segregável" em Saúde Suplementar consiste na diferença da arrecadação que não é alocada nem em medico-hospitalar nem em odonto.</t>
    </r>
  </si>
  <si>
    <t>Sinistro ocorrido/indenização/sorteio/resgate por grupo de ramo - histórico mensal</t>
  </si>
  <si>
    <r>
      <rPr>
        <b/>
        <sz val="8"/>
        <color rgb="FF333333"/>
        <rFont val="Arial"/>
        <family val="2"/>
      </rPr>
      <t xml:space="preserve">1) </t>
    </r>
    <r>
      <rPr>
        <sz val="8"/>
        <color rgb="FF333333"/>
        <rFont val="Arial"/>
        <family val="2"/>
      </rPr>
      <t xml:space="preserve">Valores referentes ao ramo dotal misto foram incluídos na parte de planos de risco, embora apresente características mistas de risco e acumulação. </t>
    </r>
    <r>
      <rPr>
        <b/>
        <sz val="8"/>
        <color rgb="FF333333"/>
        <rFont val="Arial"/>
        <family val="2"/>
      </rPr>
      <t>2)</t>
    </r>
    <r>
      <rPr>
        <sz val="8"/>
        <color rgb="FF333333"/>
        <rFont val="Arial"/>
        <family val="2"/>
      </rPr>
      <t xml:space="preserve"> Por questões metodológicas, os valores apresentados diferem dos informados pela ANS e FenaSaúde. </t>
    </r>
    <r>
      <rPr>
        <b/>
        <sz val="8"/>
        <color rgb="FF333333"/>
        <rFont val="Arial"/>
        <family val="2"/>
      </rPr>
      <t>3)</t>
    </r>
    <r>
      <rPr>
        <sz val="8"/>
        <color rgb="FF333333"/>
        <rFont val="Arial"/>
        <family val="2"/>
      </rPr>
      <t xml:space="preserve"> Os dados da ANS foram alocados no último mês de cada trimestre, pois sua publicação é feita a cada três meses. </t>
    </r>
    <r>
      <rPr>
        <b/>
        <sz val="8"/>
        <color rgb="FF333333"/>
        <rFont val="Arial"/>
        <family val="2"/>
      </rPr>
      <t>4)</t>
    </r>
    <r>
      <rPr>
        <sz val="8"/>
        <color rgb="FF333333"/>
        <rFont val="Arial"/>
        <family val="2"/>
      </rPr>
      <t xml:space="preserve"> Não estão contabilizados os valores referentes ao ramo VIDA EFPC. </t>
    </r>
    <r>
      <rPr>
        <b/>
        <sz val="8"/>
        <color rgb="FF333333"/>
        <rFont val="Arial"/>
        <family val="2"/>
      </rPr>
      <t>5)</t>
    </r>
    <r>
      <rPr>
        <sz val="8"/>
        <color rgb="FF333333"/>
        <rFont val="Arial"/>
        <family val="2"/>
      </rPr>
      <t xml:space="preserve"> O ramo "Não Segregável" em Saúde Suplementar consiste na diferença da arrecadação que não é alocada nem em medico-hospitalar nem em odonto.</t>
    </r>
  </si>
  <si>
    <t>RAMO</t>
  </si>
  <si>
    <t>GRUPO</t>
  </si>
  <si>
    <t>SEGMENTO</t>
  </si>
  <si>
    <t>1698 - PLANOS TRADICIONAIS RISCO</t>
  </si>
  <si>
    <t>Cobertura de Pessoas</t>
  </si>
  <si>
    <t>1699 - PLANOS TRADICIONAIS ACUMULAÇÃO</t>
  </si>
  <si>
    <t>1605 - PLANOS TRADICIONAIS</t>
  </si>
  <si>
    <t>0936 - P.C.H.V.</t>
  </si>
  <si>
    <t>Outros Planos de Risco</t>
  </si>
  <si>
    <t>0929 - AUXÍLIO FUNERAL</t>
  </si>
  <si>
    <t>0969 - TURÍSTICO</t>
  </si>
  <si>
    <t>0969 - VIAGEM</t>
  </si>
  <si>
    <t>0977 - PRESTAMISTA</t>
  </si>
  <si>
    <t>0980 - SEGURO EDUCACIONAL</t>
  </si>
  <si>
    <t>0982 - ACIDENTES PESSOAIS - COLETIVO</t>
  </si>
  <si>
    <t>0983 - DOTAL MISTO</t>
  </si>
  <si>
    <t>0984 - DOENÇAS GRAVES OU DOENÇA TERMINAL</t>
  </si>
  <si>
    <t>0986 - DOTAL PURO</t>
  </si>
  <si>
    <t>0987 - DESEMPREGO/PERDA DE RENDA</t>
  </si>
  <si>
    <t>0990 - RENDA DE EVENTOS ALEATÓRIOS</t>
  </si>
  <si>
    <t>0993 - VIDA</t>
  </si>
  <si>
    <t>0993 - VIDA EM GRUPO</t>
  </si>
  <si>
    <t>0997 - VG/APC</t>
  </si>
  <si>
    <t>0981 - ACIDENTES PESSOAIS - INDIVIDUAL</t>
  </si>
  <si>
    <t>0991 - VIDA INDIVIDUAL</t>
  </si>
  <si>
    <t>1329 - AUXÍLIO FUNERAL</t>
  </si>
  <si>
    <t>1336 - PRD. DO CERT. DE HAB. DE VÔO - PCHV</t>
  </si>
  <si>
    <t>1369 - VIAGEM</t>
  </si>
  <si>
    <t>1377 - PRESTAMISTA (EXCETO HABIT. E RURAL)</t>
  </si>
  <si>
    <t>1380 - EDUCACIONAL</t>
  </si>
  <si>
    <t>1381 - ACIDENTES PESSOAIS</t>
  </si>
  <si>
    <t>1383 - DOTAL MISTO</t>
  </si>
  <si>
    <t>1384 - DOENÇAS GRAVES OU DOENÇA TERMINAL</t>
  </si>
  <si>
    <t>1386 - DOTAL PURO</t>
  </si>
  <si>
    <t>1387 - DESEMPREGO/PERDA DE RENDA</t>
  </si>
  <si>
    <t>1390 - EVENTOS ALEATÓRIOS</t>
  </si>
  <si>
    <t>1391 - VIDA</t>
  </si>
  <si>
    <t>1601 - MICROSEGUROS DE PESSOAS</t>
  </si>
  <si>
    <t>0992 - VGBL/VAGP/VRGP/VRSA/PRI  INDIVIDUAL</t>
  </si>
  <si>
    <t>0994 - VGBL/VAGP/VRGP/VRSA/PRI COLETIVO</t>
  </si>
  <si>
    <t>1392 - VGBL/VAGP/VRGP/VRSA/VRI</t>
  </si>
  <si>
    <t>9700 - NI VGBL</t>
  </si>
  <si>
    <t>1600 - PGBL</t>
  </si>
  <si>
    <t>1101 - SEGURO AGRÍCOLA SEM COB. DO FESR</t>
  </si>
  <si>
    <t>1102 - SEGURO AGRÍCOLA COM COB. DO FESR</t>
  </si>
  <si>
    <t>1103 - SEGURO PECUÁRIO SEM COB. DO FESR</t>
  </si>
  <si>
    <t>1104 - SEGURO PECUÁRIO COM COB. DO FESR</t>
  </si>
  <si>
    <t>1105 - SEGURO AQUÍCOLA SEM COB. DO FESR</t>
  </si>
  <si>
    <t>1106 - SEGURO AQUÍCOLA COM COB. DO FESR</t>
  </si>
  <si>
    <t>1107 - SEGURO FLORESTAS SEM COB. DO FESR</t>
  </si>
  <si>
    <t>1108 - SEGURO FLORESTAS COM COB. DO FESR</t>
  </si>
  <si>
    <t>1109 - SEGURO DA CÉDULA DO PRODUTO RURAL</t>
  </si>
  <si>
    <t>1128 - PECUÁRIO</t>
  </si>
  <si>
    <t>1129 - AQUÍCOLA</t>
  </si>
  <si>
    <t>1130 - BENFEITORIAS E PROD. AGROPECUÁRIOS</t>
  </si>
  <si>
    <t>1161 - AGRÍCOLA</t>
  </si>
  <si>
    <t>1162 - PENHOR RURAL INSTIT. FIN. PRIV.</t>
  </si>
  <si>
    <t>1162 - PENHOR RURAL</t>
  </si>
  <si>
    <t>1163 - PENHOR RURAL INSTIT. FIN. PUB.</t>
  </si>
  <si>
    <t>1164 - ANIMAIS</t>
  </si>
  <si>
    <t>1165 - COMPREENSIVO DE FLORESTAS</t>
  </si>
  <si>
    <t>1198 - SEGURO DE VIDA DO PRODUTOR RURAL</t>
  </si>
  <si>
    <t>1279 - SEGUROS NO EXTERIOR</t>
  </si>
  <si>
    <t>1285 - SAÚDE</t>
  </si>
  <si>
    <t>1286 - SAÚDE INDIVIDUAL</t>
  </si>
  <si>
    <t>1287 - SAÚDE GRUPAL</t>
  </si>
  <si>
    <t>1299 - SUCURSAIS NO EXTERIOR</t>
  </si>
  <si>
    <t>1285 - SAÚDE - RESSEGURADOR LOCAL</t>
  </si>
  <si>
    <t>0234 - RISCOS DE PETRÓLEO</t>
  </si>
  <si>
    <t>0272 - RISCOS NUCLEARES</t>
  </si>
  <si>
    <t>0274 - SATÉLITES</t>
  </si>
  <si>
    <t>0484 - AERONÁUTICOS - BILHETE</t>
  </si>
  <si>
    <t>0623 - RESP. C. T. INT. E INT. RC ÔNIBUS</t>
  </si>
  <si>
    <t>0628 - RESP. CIV. FAC. VEÍC. - RCFV ÔNIBUS</t>
  </si>
  <si>
    <t>0644 - R.C.TRANSP. EM VIAGEM INTER.</t>
  </si>
  <si>
    <t>1734 - RISCOS DE PETRÓLEO</t>
  </si>
  <si>
    <t>1872 - RISCOS NUCLEARES</t>
  </si>
  <si>
    <t>0112 - INCÊNDIO - BILHETES</t>
  </si>
  <si>
    <t>0112 - ASSISTÊNCIA - BENS EM GERAL</t>
  </si>
  <si>
    <t>0113 - VIDROS</t>
  </si>
  <si>
    <t>0114 - COMPREENSIVO RESIDENCIAL</t>
  </si>
  <si>
    <t>0115 - ROUBO</t>
  </si>
  <si>
    <t>0116 - COMPREENSIVO CONDOMÍNIO</t>
  </si>
  <si>
    <t>0117 - TUMULTOS</t>
  </si>
  <si>
    <t>0118 - COMPREENSIVO EMPRESARIAL</t>
  </si>
  <si>
    <t>0141 - LUCROS CESSANTES</t>
  </si>
  <si>
    <t>0142 - LUCROS CESSANTES COBERTURA SIMPLES</t>
  </si>
  <si>
    <t>0143 - FIDELIDADE</t>
  </si>
  <si>
    <t>0171 - RISCOS DIVERSOS</t>
  </si>
  <si>
    <t>0173 - GLOBAL DE BANCOS</t>
  </si>
  <si>
    <t>1602 - MICROSEGUROS DE DANOS</t>
  </si>
  <si>
    <t>0176 - RISCOS DIVERSOS - PLANOS CONJUGADOS</t>
  </si>
  <si>
    <t>0196 - RISCOS NOMEADOS E OPERACIONAIS</t>
  </si>
  <si>
    <t>0111 - INCÊNDIO TRADICIONAL</t>
  </si>
  <si>
    <t>0167 - RISCOS DE ENGENHARIA</t>
  </si>
  <si>
    <t>0195 - EXTENSÃO DE GARANTIA - PATRIMONIAL</t>
  </si>
  <si>
    <t>0524 - EXTENSÃO DE GARANTIA - AUTOMÓVEL</t>
  </si>
  <si>
    <t>0310 - R.C. DE ADM. E DIRETORES (D&amp;O)</t>
  </si>
  <si>
    <t>0351 - RESPONSABILIDADE CIVIL GERAL</t>
  </si>
  <si>
    <t>0378 - R. C.  PROFISSIONAL</t>
  </si>
  <si>
    <t>0313 - R. C. RISCOS AMBIENTAIS</t>
  </si>
  <si>
    <t>0327 - COMPREENSIVO RISCOS CIBERNÉTICOS</t>
  </si>
  <si>
    <t>0520 - ACIDENTES PESSOAIS DE PASSAGEIROS</t>
  </si>
  <si>
    <t>0525 - CARTA VERDE</t>
  </si>
  <si>
    <t>0526 - SEGURO POPULAR DE AUTOMÓVEL</t>
  </si>
  <si>
    <t>0531 - AUTOMÓVEL - CASCO</t>
  </si>
  <si>
    <t>0553 - RESP. CIVIL FACULTATIVA</t>
  </si>
  <si>
    <t>0542 - ASSISTÊNCIA E OUTRAS COBERT. - AUTO</t>
  </si>
  <si>
    <t>0588 - DPVAT (TODAS CATEG).A PARTIR JAN 05</t>
  </si>
  <si>
    <t>0589 - DPVAT RUN OFF</t>
  </si>
  <si>
    <t>0433 -  MARÍTIMOS</t>
  </si>
  <si>
    <t>Marítimos e aeronáuticos</t>
  </si>
  <si>
    <t>0435 - AERONÁUTICOS</t>
  </si>
  <si>
    <t>0437 - RESPONSABILIDADE CIVIL HANGAR</t>
  </si>
  <si>
    <t>0457 - D. P. E. M.</t>
  </si>
  <si>
    <t>1417 - SEG. COMPR. PARA OPERADORES PORT.</t>
  </si>
  <si>
    <t>1428 - RESP. CIV. FAC. PARA EMB. - RCF</t>
  </si>
  <si>
    <t>1433 - MARÍTIMOS (CASCOS)</t>
  </si>
  <si>
    <t>1457 - DPEM</t>
  </si>
  <si>
    <t>1528 - RESP. CIV. FAC. PARA AER. - RCF</t>
  </si>
  <si>
    <t>1535 - AERONÁUTICOS (CASCOS)</t>
  </si>
  <si>
    <t>1537 - RESPONSABILIDADE CIVIL HANGAR</t>
  </si>
  <si>
    <t>1574 - SATELITES</t>
  </si>
  <si>
    <t>1597 - RESP. DO EXPL. OU TRANSP. AÉR. RETA</t>
  </si>
  <si>
    <t>0523 - RC T. ROD. INTEREST. E INTERNAC.</t>
  </si>
  <si>
    <t>0544 - R.C.T.VIAGEM INTERN-PES TRANS OU Ñ</t>
  </si>
  <si>
    <t>0627 - RESP. CIVIL DO TRANSP. INTERMODAL</t>
  </si>
  <si>
    <t>0632 - RC DO TRANS. VIAGEM INTERNAC CARGA</t>
  </si>
  <si>
    <t>0638 - RC DO TRANSP. FERROVIÁRIO CARGA</t>
  </si>
  <si>
    <t>0652 - RESP. CIVIL DO TRANSP. AÉREO CARGA</t>
  </si>
  <si>
    <t>0654 - RESP. C. TRANSPORTADOR RODOV.-CARGA</t>
  </si>
  <si>
    <t>0655 - RESP. CIVIL DESVIO DE CARGA</t>
  </si>
  <si>
    <t>0656 - RESP. CIVIL ARMADOR</t>
  </si>
  <si>
    <t>0658 - RESP. CIVIL OP. TRANSP. MULTIMODAL</t>
  </si>
  <si>
    <t>0656 - RESP. CIVIL DO TRANSPORTADOR AQUAVIÁRIO CARGA - RCA-C</t>
  </si>
  <si>
    <t>0621 - TRANSPORTE NACIONAL</t>
  </si>
  <si>
    <t>0622 - TRANSPORTE INTERNACIONAL</t>
  </si>
  <si>
    <t>0746 - FIANÇA LOCATÍCIA</t>
  </si>
  <si>
    <t>0748 - CRÉDITO INTERNO</t>
  </si>
  <si>
    <t>0749 - CRÉDITO A EXPORTAÇÃO</t>
  </si>
  <si>
    <t>0775 - GARANTIA SEGURADO - SETOR PÚBLICO</t>
  </si>
  <si>
    <t>0776 - GARANTIA SEGURADO - SETOR PRIVADO</t>
  </si>
  <si>
    <t>0739 - GARANTIA FINANCEIRA</t>
  </si>
  <si>
    <t>0740 - GARANTIA DE OBRIGAÇÕES PRIVADAS</t>
  </si>
  <si>
    <t>0745 - GARANTIA DE OBRIGAÇÕES PÚBLICAS</t>
  </si>
  <si>
    <t>0747 - GARANTIA DE CONCESSÕES PÚBLICAS</t>
  </si>
  <si>
    <t>0750 - GARANTIA JUDICIAL</t>
  </si>
  <si>
    <t>0775 - GARANTIA</t>
  </si>
  <si>
    <t>0743 - STOP LOSS</t>
  </si>
  <si>
    <t>0819 - CRÉDITO À EXP. RISCO COMERCIAL</t>
  </si>
  <si>
    <t>0859 - CRÉDITO À EXPORTAÇÃO RISCO POLÍTICO</t>
  </si>
  <si>
    <t>0860 - CRÉDITO DOMÉSTICO RISCO COMERCIAL</t>
  </si>
  <si>
    <t>0870 - CRÉDITO DOMÉSTICO RISCO P.FÍSICA</t>
  </si>
  <si>
    <t>0848 - CRÉDITO INTERNO</t>
  </si>
  <si>
    <t>0849 - CRÉDITO A EXPORTAÇÃO</t>
  </si>
  <si>
    <t>0711 - RISCOS DIVERSOS FINANCEIROS</t>
  </si>
  <si>
    <t>1066 - HABITACIONAL - SFH</t>
  </si>
  <si>
    <t>1061 - SEG. HABIT. EM APÓL. DE MERC. - PR</t>
  </si>
  <si>
    <t>1065 - SEG. HABIT. EM APÓL. DE MERC. - DEM</t>
  </si>
  <si>
    <t>1068 - HABITACIONAL - FORA DO SFH</t>
  </si>
  <si>
    <t>9901 - MÉDICO-HOSPITALAR</t>
  </si>
  <si>
    <t>9902 - ODONTOLÓGICO</t>
  </si>
  <si>
    <t>9903 - NÃO SEGREGÁVEL</t>
  </si>
  <si>
    <t>1700 - CAPITALIZAÇÂO</t>
  </si>
  <si>
    <t>1985 - SAÚDE RESSEGURADOR LOCAL</t>
  </si>
  <si>
    <t>2293 - VIDA EFPC</t>
  </si>
  <si>
    <t>2201 - Sobrevivência de Assistido</t>
  </si>
  <si>
    <t>2202 - Fluxo Biométrico</t>
  </si>
  <si>
    <t>2203 - Índice Biométrico</t>
  </si>
  <si>
    <t>1396 - Seguro de Vida Universal</t>
  </si>
  <si>
    <t>0996 - Seguro de Vida Universal</t>
  </si>
  <si>
    <t>DIOPS (ANS) -  Extraído em 08/12/2023</t>
  </si>
  <si>
    <t>SES (SUSEP) -  Extraído em 26/12/2023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</si>
</sst>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5" tint="-0.49998474074526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 "/>
    </font>
    <font>
      <b/>
      <sz val="10"/>
      <color theme="1"/>
      <name val="Arial "/>
    </font>
    <font>
      <b/>
      <sz val="8"/>
      <color rgb="FFFFFFFF"/>
      <name val="Arial "/>
    </font>
    <font>
      <sz val="8"/>
      <color rgb="FF454545"/>
      <name val="Arial "/>
    </font>
    <font>
      <b/>
      <sz val="8"/>
      <color rgb="FF454545"/>
      <name val="Arial "/>
    </font>
    <font>
      <b/>
      <sz val="8"/>
      <color rgb="FFFFFFFF"/>
      <name val="Arial"/>
      <family val="2"/>
    </font>
    <font>
      <b/>
      <sz val="8"/>
      <color rgb="FFE86C08"/>
      <name val="Arial "/>
    </font>
    <font>
      <b/>
      <sz val="8"/>
      <color rgb="FF333333"/>
      <name val="Arial "/>
    </font>
    <font>
      <sz val="8"/>
      <color rgb="FF333333"/>
      <name val="Arial "/>
    </font>
    <font>
      <b/>
      <sz val="8"/>
      <color rgb="FF333333"/>
      <name val="Arial"/>
      <family val="2"/>
    </font>
    <font>
      <b/>
      <sz val="10"/>
      <color theme="1"/>
      <name val="Arial"/>
      <family val="2"/>
    </font>
    <font>
      <sz val="8"/>
      <color rgb="FF454545"/>
      <name val="Arial"/>
      <family val="2"/>
    </font>
    <font>
      <b/>
      <sz val="8"/>
      <color rgb="FF454545"/>
      <name val="Arial"/>
      <family val="2"/>
    </font>
    <font>
      <sz val="8"/>
      <color rgb="FF333333"/>
      <name val="Arial"/>
      <family val="2"/>
    </font>
    <font>
      <b/>
      <sz val="8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86C08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E86C0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double">
        <color theme="9" tint="-0.499984740745262"/>
      </left>
      <right/>
      <top style="double">
        <color theme="9" tint="-0.499984740745262"/>
      </top>
      <bottom/>
      <diagonal/>
    </border>
    <border>
      <left/>
      <right/>
      <top style="double">
        <color theme="9" tint="-0.499984740745262"/>
      </top>
      <bottom/>
      <diagonal/>
    </border>
    <border>
      <left/>
      <right style="double">
        <color theme="9" tint="-0.499984740745262"/>
      </right>
      <top style="double">
        <color theme="9" tint="-0.499984740745262"/>
      </top>
      <bottom/>
      <diagonal/>
    </border>
    <border>
      <left style="double">
        <color theme="9" tint="-0.499984740745262"/>
      </left>
      <right/>
      <top/>
      <bottom/>
      <diagonal/>
    </border>
    <border>
      <left/>
      <right style="double">
        <color theme="9" tint="-0.499984740745262"/>
      </right>
      <top/>
      <bottom/>
      <diagonal/>
    </border>
    <border>
      <left style="hair">
        <color theme="5" tint="-0.499984740745262"/>
      </left>
      <right style="hair">
        <color theme="5" tint="-0.499984740745262"/>
      </right>
      <top style="hair">
        <color theme="5" tint="-0.499984740745262"/>
      </top>
      <bottom style="hair">
        <color theme="5" tint="-0.4999847407452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theme="9" tint="-0.499984740745262"/>
      </left>
      <right/>
      <top/>
      <bottom style="double">
        <color theme="9" tint="-0.499984740745262"/>
      </bottom>
      <diagonal/>
    </border>
    <border>
      <left/>
      <right/>
      <top/>
      <bottom style="double">
        <color theme="9" tint="-0.499984740745262"/>
      </bottom>
      <diagonal/>
    </border>
    <border>
      <left/>
      <right style="double">
        <color theme="9" tint="-0.499984740745262"/>
      </right>
      <top/>
      <bottom style="double">
        <color theme="9" tint="-0.499984740745262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EFEFE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EFEFEF"/>
      </right>
      <top style="medium">
        <color rgb="FFFFFFFF"/>
      </top>
      <bottom style="medium">
        <color rgb="FFFFFFF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theme="0"/>
      </left>
      <right/>
      <top style="medium">
        <color theme="0"/>
      </top>
      <bottom style="medium">
        <color rgb="FFFFFFFF"/>
      </bottom>
      <diagonal/>
    </border>
    <border>
      <left/>
      <right style="medium">
        <color rgb="FFEFEFEF"/>
      </right>
      <top style="medium">
        <color theme="0"/>
      </top>
      <bottom style="medium">
        <color rgb="FFFFFFFF"/>
      </bottom>
      <diagonal/>
    </border>
    <border>
      <left style="medium">
        <color rgb="FFFFFFFF"/>
      </left>
      <right style="medium">
        <color rgb="FFEFEFE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/>
      <diagonal/>
    </border>
    <border>
      <left style="medium">
        <color theme="2"/>
      </left>
      <right style="medium">
        <color theme="2"/>
      </right>
      <top style="medium">
        <color theme="2"/>
      </top>
      <bottom style="medium">
        <color theme="2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hair">
        <color theme="5" tint="-0.24994659260841701"/>
      </left>
      <right style="thick">
        <color theme="5" tint="-0.499984740745262"/>
      </right>
      <top style="hair">
        <color theme="5" tint="-0.24994659260841701"/>
      </top>
      <bottom style="hair">
        <color theme="5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double">
        <color theme="5" tint="-0.24994659260841701"/>
      </bottom>
      <diagonal/>
    </border>
    <border>
      <left style="thin">
        <color theme="0"/>
      </left>
      <right style="thin">
        <color theme="0"/>
      </right>
      <top/>
      <bottom style="double">
        <color theme="5" tint="-0.24994659260841701"/>
      </bottom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3" borderId="1" xfId="1" applyFont="1" applyFill="1" applyBorder="1" applyAlignment="1">
      <alignment vertical="center"/>
    </xf>
    <xf numFmtId="0" fontId="2" fillId="3" borderId="2" xfId="1" applyFont="1" applyFill="1" applyBorder="1" applyAlignment="1">
      <alignment vertical="center" wrapText="1"/>
    </xf>
    <xf numFmtId="0" fontId="2" fillId="3" borderId="2" xfId="1" applyFont="1" applyFill="1" applyBorder="1" applyAlignment="1">
      <alignment vertical="center"/>
    </xf>
    <xf numFmtId="0" fontId="2" fillId="3" borderId="3" xfId="1" applyFont="1" applyFill="1" applyBorder="1" applyAlignment="1">
      <alignment vertical="center"/>
    </xf>
    <xf numFmtId="0" fontId="2" fillId="3" borderId="4" xfId="1" applyFont="1" applyFill="1" applyBorder="1" applyAlignment="1">
      <alignment vertical="center"/>
    </xf>
    <xf numFmtId="0" fontId="2" fillId="3" borderId="0" xfId="0" applyFont="1" applyFill="1"/>
    <xf numFmtId="0" fontId="2" fillId="3" borderId="5" xfId="1" applyFont="1" applyFill="1" applyBorder="1" applyAlignment="1">
      <alignment vertical="center"/>
    </xf>
    <xf numFmtId="0" fontId="2" fillId="4" borderId="0" xfId="0" applyFont="1" applyFill="1"/>
    <xf numFmtId="0" fontId="3" fillId="3" borderId="0" xfId="0" applyFont="1" applyFill="1" applyAlignment="1">
      <alignment horizontal="center" vertical="center" wrapText="1"/>
    </xf>
    <xf numFmtId="0" fontId="4" fillId="5" borderId="6" xfId="0" applyFont="1" applyFill="1" applyBorder="1" applyAlignment="1">
      <alignment wrapText="1"/>
    </xf>
    <xf numFmtId="0" fontId="2" fillId="5" borderId="7" xfId="0" applyFont="1" applyFill="1" applyBorder="1" applyAlignment="1">
      <alignment wrapText="1"/>
    </xf>
    <xf numFmtId="0" fontId="2" fillId="3" borderId="8" xfId="1" applyFont="1" applyFill="1" applyBorder="1" applyAlignment="1">
      <alignment vertical="center"/>
    </xf>
    <xf numFmtId="0" fontId="2" fillId="3" borderId="9" xfId="1" applyFont="1" applyFill="1" applyBorder="1" applyAlignment="1">
      <alignment vertical="center"/>
    </xf>
    <xf numFmtId="0" fontId="2" fillId="3" borderId="10" xfId="1" applyFont="1" applyFill="1" applyBorder="1" applyAlignment="1">
      <alignment vertical="center"/>
    </xf>
    <xf numFmtId="0" fontId="2" fillId="0" borderId="0" xfId="0" applyFont="1"/>
    <xf numFmtId="0" fontId="7" fillId="3" borderId="0" xfId="0" applyFont="1" applyFill="1"/>
    <xf numFmtId="0" fontId="7" fillId="0" borderId="0" xfId="0" applyFont="1"/>
    <xf numFmtId="3" fontId="7" fillId="3" borderId="0" xfId="0" applyNumberFormat="1" applyFont="1" applyFill="1"/>
    <xf numFmtId="0" fontId="7" fillId="3" borderId="0" xfId="0" applyFont="1" applyFill="1" applyAlignment="1">
      <alignment horizontal="right" vertical="center"/>
    </xf>
    <xf numFmtId="0" fontId="7" fillId="4" borderId="0" xfId="0" applyFont="1" applyFill="1"/>
    <xf numFmtId="0" fontId="7" fillId="0" borderId="11" xfId="0" applyFont="1" applyBorder="1"/>
    <xf numFmtId="3" fontId="7" fillId="0" borderId="0" xfId="0" applyNumberFormat="1" applyFont="1"/>
    <xf numFmtId="17" fontId="9" fillId="4" borderId="12" xfId="0" applyNumberFormat="1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left" vertical="center"/>
    </xf>
    <xf numFmtId="0" fontId="9" fillId="4" borderId="12" xfId="0" applyFont="1" applyFill="1" applyBorder="1" applyAlignment="1">
      <alignment horizontal="left" vertical="center"/>
    </xf>
    <xf numFmtId="3" fontId="10" fillId="0" borderId="16" xfId="0" applyNumberFormat="1" applyFont="1" applyBorder="1" applyAlignment="1">
      <alignment horizontal="center" vertical="center"/>
    </xf>
    <xf numFmtId="3" fontId="10" fillId="3" borderId="16" xfId="0" applyNumberFormat="1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left" vertical="center"/>
    </xf>
    <xf numFmtId="0" fontId="9" fillId="4" borderId="19" xfId="0" applyFont="1" applyFill="1" applyBorder="1" applyAlignment="1">
      <alignment horizontal="left" vertical="center"/>
    </xf>
    <xf numFmtId="0" fontId="9" fillId="4" borderId="18" xfId="0" applyFont="1" applyFill="1" applyBorder="1" applyAlignment="1">
      <alignment vertical="center"/>
    </xf>
    <xf numFmtId="0" fontId="9" fillId="7" borderId="20" xfId="0" applyFont="1" applyFill="1" applyBorder="1" applyAlignment="1">
      <alignment vertical="center"/>
    </xf>
    <xf numFmtId="0" fontId="9" fillId="4" borderId="21" xfId="0" applyFont="1" applyFill="1" applyBorder="1" applyAlignment="1">
      <alignment vertical="center"/>
    </xf>
    <xf numFmtId="3" fontId="11" fillId="2" borderId="16" xfId="0" applyNumberFormat="1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left" vertical="center"/>
    </xf>
    <xf numFmtId="0" fontId="9" fillId="4" borderId="23" xfId="0" applyFont="1" applyFill="1" applyBorder="1" applyAlignment="1">
      <alignment horizontal="left" vertical="center"/>
    </xf>
    <xf numFmtId="0" fontId="9" fillId="4" borderId="22" xfId="0" applyFont="1" applyFill="1" applyBorder="1" applyAlignment="1">
      <alignment horizontal="left" vertical="center"/>
    </xf>
    <xf numFmtId="0" fontId="9" fillId="4" borderId="20" xfId="0" applyFont="1" applyFill="1" applyBorder="1" applyAlignment="1">
      <alignment vertical="center"/>
    </xf>
    <xf numFmtId="0" fontId="9" fillId="4" borderId="15" xfId="0" applyFont="1" applyFill="1" applyBorder="1" applyAlignment="1">
      <alignment vertical="center"/>
    </xf>
    <xf numFmtId="0" fontId="9" fillId="4" borderId="0" xfId="0" applyFont="1" applyFill="1" applyAlignment="1">
      <alignment vertical="center"/>
    </xf>
    <xf numFmtId="0" fontId="9" fillId="4" borderId="27" xfId="0" applyFont="1" applyFill="1" applyBorder="1" applyAlignment="1">
      <alignment horizontal="left" vertical="center"/>
    </xf>
    <xf numFmtId="0" fontId="9" fillId="4" borderId="28" xfId="0" applyFont="1" applyFill="1" applyBorder="1" applyAlignment="1">
      <alignment vertical="center"/>
    </xf>
    <xf numFmtId="0" fontId="9" fillId="4" borderId="20" xfId="0" applyFont="1" applyFill="1" applyBorder="1" applyAlignment="1">
      <alignment horizontal="left" vertical="center"/>
    </xf>
    <xf numFmtId="3" fontId="11" fillId="8" borderId="16" xfId="0" applyNumberFormat="1" applyFont="1" applyFill="1" applyBorder="1" applyAlignment="1">
      <alignment horizontal="center" vertical="center"/>
    </xf>
    <xf numFmtId="0" fontId="9" fillId="9" borderId="18" xfId="0" applyFont="1" applyFill="1" applyBorder="1" applyAlignment="1">
      <alignment vertical="center"/>
    </xf>
    <xf numFmtId="0" fontId="9" fillId="9" borderId="20" xfId="0" applyFont="1" applyFill="1" applyBorder="1" applyAlignment="1">
      <alignment vertical="center"/>
    </xf>
    <xf numFmtId="0" fontId="9" fillId="9" borderId="21" xfId="0" applyFont="1" applyFill="1" applyBorder="1" applyAlignment="1">
      <alignment vertical="center"/>
    </xf>
    <xf numFmtId="3" fontId="11" fillId="10" borderId="16" xfId="0" applyNumberFormat="1" applyFont="1" applyFill="1" applyBorder="1" applyAlignment="1">
      <alignment horizontal="center"/>
    </xf>
    <xf numFmtId="0" fontId="9" fillId="5" borderId="0" xfId="0" applyFont="1" applyFill="1" applyAlignment="1">
      <alignment vertical="center"/>
    </xf>
    <xf numFmtId="3" fontId="11" fillId="5" borderId="0" xfId="0" applyNumberFormat="1" applyFont="1" applyFill="1" applyAlignment="1">
      <alignment horizontal="center" vertical="center"/>
    </xf>
    <xf numFmtId="0" fontId="7" fillId="5" borderId="0" xfId="0" applyFont="1" applyFill="1"/>
    <xf numFmtId="0" fontId="9" fillId="11" borderId="0" xfId="0" applyFont="1" applyFill="1" applyAlignment="1">
      <alignment vertical="center"/>
    </xf>
    <xf numFmtId="3" fontId="11" fillId="12" borderId="0" xfId="0" applyNumberFormat="1" applyFont="1" applyFill="1" applyAlignment="1">
      <alignment horizontal="center" vertical="center"/>
    </xf>
    <xf numFmtId="0" fontId="14" fillId="0" borderId="0" xfId="0" applyFont="1" applyAlignment="1">
      <alignment horizontal="right" vertical="top"/>
    </xf>
    <xf numFmtId="0" fontId="15" fillId="0" borderId="0" xfId="0" applyFont="1" applyAlignment="1">
      <alignment horizontal="left" vertical="top"/>
    </xf>
    <xf numFmtId="0" fontId="7" fillId="0" borderId="0" xfId="0" applyFont="1" applyAlignment="1">
      <alignment horizontal="left"/>
    </xf>
    <xf numFmtId="0" fontId="16" fillId="0" borderId="0" xfId="0" applyFont="1" applyAlignment="1">
      <alignment horizontal="right" vertical="top"/>
    </xf>
    <xf numFmtId="3" fontId="2" fillId="3" borderId="0" xfId="0" applyNumberFormat="1" applyFont="1" applyFill="1"/>
    <xf numFmtId="0" fontId="2" fillId="3" borderId="0" xfId="0" applyFont="1" applyFill="1" applyAlignment="1">
      <alignment horizontal="right" vertical="center"/>
    </xf>
    <xf numFmtId="0" fontId="2" fillId="0" borderId="11" xfId="0" applyFont="1" applyBorder="1"/>
    <xf numFmtId="3" fontId="2" fillId="0" borderId="0" xfId="0" applyNumberFormat="1" applyFont="1"/>
    <xf numFmtId="0" fontId="12" fillId="4" borderId="12" xfId="0" applyFont="1" applyFill="1" applyBorder="1" applyAlignment="1">
      <alignment horizontal="left" vertical="center"/>
    </xf>
    <xf numFmtId="3" fontId="18" fillId="0" borderId="16" xfId="0" applyNumberFormat="1" applyFont="1" applyBorder="1" applyAlignment="1">
      <alignment horizontal="center" vertical="center"/>
    </xf>
    <xf numFmtId="3" fontId="18" fillId="3" borderId="16" xfId="0" applyNumberFormat="1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left" vertical="center"/>
    </xf>
    <xf numFmtId="0" fontId="12" fillId="4" borderId="19" xfId="0" applyFont="1" applyFill="1" applyBorder="1" applyAlignment="1">
      <alignment horizontal="left" vertical="center"/>
    </xf>
    <xf numFmtId="0" fontId="12" fillId="4" borderId="18" xfId="0" applyFont="1" applyFill="1" applyBorder="1" applyAlignment="1">
      <alignment vertical="center"/>
    </xf>
    <xf numFmtId="0" fontId="12" fillId="4" borderId="20" xfId="0" applyFont="1" applyFill="1" applyBorder="1" applyAlignment="1">
      <alignment vertical="center"/>
    </xf>
    <xf numFmtId="0" fontId="12" fillId="4" borderId="21" xfId="0" applyFont="1" applyFill="1" applyBorder="1" applyAlignment="1">
      <alignment vertical="center"/>
    </xf>
    <xf numFmtId="3" fontId="19" fillId="2" borderId="16" xfId="0" applyNumberFormat="1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vertical="center"/>
    </xf>
    <xf numFmtId="0" fontId="12" fillId="4" borderId="0" xfId="0" applyFont="1" applyFill="1" applyAlignment="1">
      <alignment vertical="center"/>
    </xf>
    <xf numFmtId="0" fontId="12" fillId="4" borderId="27" xfId="0" applyFont="1" applyFill="1" applyBorder="1" applyAlignment="1">
      <alignment horizontal="left" vertical="center"/>
    </xf>
    <xf numFmtId="0" fontId="12" fillId="4" borderId="28" xfId="0" applyFont="1" applyFill="1" applyBorder="1" applyAlignment="1">
      <alignment vertical="center"/>
    </xf>
    <xf numFmtId="0" fontId="12" fillId="4" borderId="20" xfId="0" applyFont="1" applyFill="1" applyBorder="1" applyAlignment="1">
      <alignment horizontal="left" vertical="center"/>
    </xf>
    <xf numFmtId="0" fontId="12" fillId="9" borderId="18" xfId="0" applyFont="1" applyFill="1" applyBorder="1" applyAlignment="1">
      <alignment vertical="center"/>
    </xf>
    <xf numFmtId="0" fontId="12" fillId="9" borderId="20" xfId="0" applyFont="1" applyFill="1" applyBorder="1" applyAlignment="1">
      <alignment vertical="center"/>
    </xf>
    <xf numFmtId="0" fontId="12" fillId="9" borderId="21" xfId="0" applyFont="1" applyFill="1" applyBorder="1" applyAlignment="1">
      <alignment vertical="center"/>
    </xf>
    <xf numFmtId="3" fontId="19" fillId="10" borderId="29" xfId="0" applyNumberFormat="1" applyFont="1" applyFill="1" applyBorder="1" applyAlignment="1">
      <alignment horizontal="center"/>
    </xf>
    <xf numFmtId="3" fontId="19" fillId="10" borderId="16" xfId="0" applyNumberFormat="1" applyFont="1" applyFill="1" applyBorder="1" applyAlignment="1">
      <alignment horizontal="center"/>
    </xf>
    <xf numFmtId="0" fontId="12" fillId="11" borderId="0" xfId="0" applyFont="1" applyFill="1" applyAlignment="1">
      <alignment vertical="center"/>
    </xf>
    <xf numFmtId="3" fontId="19" fillId="12" borderId="30" xfId="0" applyNumberFormat="1" applyFont="1" applyFill="1" applyBorder="1" applyAlignment="1">
      <alignment horizontal="center"/>
    </xf>
    <xf numFmtId="3" fontId="2" fillId="0" borderId="0" xfId="0" applyNumberFormat="1" applyFont="1" applyAlignment="1">
      <alignment horizontal="left"/>
    </xf>
    <xf numFmtId="0" fontId="20" fillId="0" borderId="0" xfId="0" applyFont="1" applyAlignment="1">
      <alignment horizontal="left" vertical="top"/>
    </xf>
    <xf numFmtId="3" fontId="16" fillId="0" borderId="0" xfId="0" applyNumberFormat="1" applyFont="1" applyAlignment="1">
      <alignment horizontal="right" vertical="top"/>
    </xf>
    <xf numFmtId="0" fontId="20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3" fontId="20" fillId="0" borderId="0" xfId="0" applyNumberFormat="1" applyFont="1" applyAlignment="1">
      <alignment vertical="top"/>
    </xf>
    <xf numFmtId="0" fontId="6" fillId="0" borderId="0" xfId="0" applyFont="1"/>
    <xf numFmtId="0" fontId="21" fillId="7" borderId="31" xfId="0" applyFont="1" applyFill="1" applyBorder="1" applyAlignment="1">
      <alignment horizontal="center" vertical="top"/>
    </xf>
    <xf numFmtId="0" fontId="2" fillId="0" borderId="32" xfId="0" applyFont="1" applyBorder="1" applyAlignment="1">
      <alignment vertical="top"/>
    </xf>
    <xf numFmtId="0" fontId="2" fillId="0" borderId="33" xfId="0" applyFont="1" applyBorder="1"/>
    <xf numFmtId="0" fontId="2" fillId="0" borderId="34" xfId="0" applyFont="1" applyBorder="1"/>
    <xf numFmtId="0" fontId="2" fillId="0" borderId="35" xfId="0" applyFont="1" applyBorder="1"/>
    <xf numFmtId="0" fontId="9" fillId="4" borderId="14" xfId="0" applyFont="1" applyFill="1" applyBorder="1" applyAlignment="1">
      <alignment horizontal="left" vertical="center"/>
    </xf>
    <xf numFmtId="0" fontId="9" fillId="4" borderId="17" xfId="0" applyFont="1" applyFill="1" applyBorder="1" applyAlignment="1">
      <alignment horizontal="left" vertical="center"/>
    </xf>
    <xf numFmtId="0" fontId="9" fillId="4" borderId="24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8" fillId="3" borderId="0" xfId="0" applyFont="1" applyFill="1" applyAlignment="1">
      <alignment horizontal="center" vertical="center" wrapText="1"/>
    </xf>
    <xf numFmtId="0" fontId="9" fillId="4" borderId="15" xfId="0" applyFont="1" applyFill="1" applyBorder="1" applyAlignment="1">
      <alignment horizontal="left" vertical="center"/>
    </xf>
    <xf numFmtId="0" fontId="9" fillId="4" borderId="11" xfId="0" applyFont="1" applyFill="1" applyBorder="1" applyAlignment="1">
      <alignment horizontal="left" vertical="center"/>
    </xf>
    <xf numFmtId="0" fontId="12" fillId="4" borderId="22" xfId="0" applyFont="1" applyFill="1" applyBorder="1" applyAlignment="1">
      <alignment horizontal="left" vertical="center"/>
    </xf>
    <xf numFmtId="0" fontId="9" fillId="4" borderId="25" xfId="0" applyFont="1" applyFill="1" applyBorder="1" applyAlignment="1">
      <alignment horizontal="left" vertical="center"/>
    </xf>
    <xf numFmtId="0" fontId="9" fillId="4" borderId="26" xfId="0" applyFont="1" applyFill="1" applyBorder="1" applyAlignment="1">
      <alignment horizontal="left" vertical="center"/>
    </xf>
    <xf numFmtId="0" fontId="12" fillId="4" borderId="14" xfId="0" applyFont="1" applyFill="1" applyBorder="1" applyAlignment="1">
      <alignment horizontal="left" vertical="center"/>
    </xf>
    <xf numFmtId="0" fontId="12" fillId="4" borderId="17" xfId="0" applyFont="1" applyFill="1" applyBorder="1" applyAlignment="1">
      <alignment horizontal="left" vertical="center"/>
    </xf>
    <xf numFmtId="0" fontId="12" fillId="4" borderId="24" xfId="0" applyFont="1" applyFill="1" applyBorder="1" applyAlignment="1">
      <alignment horizontal="left" vertical="center"/>
    </xf>
    <xf numFmtId="0" fontId="20" fillId="0" borderId="0" xfId="0" applyFont="1" applyAlignment="1">
      <alignment horizontal="left" vertical="top" wrapText="1"/>
    </xf>
    <xf numFmtId="0" fontId="17" fillId="3" borderId="0" xfId="0" applyFont="1" applyFill="1" applyAlignment="1">
      <alignment horizontal="center" vertical="center" wrapText="1"/>
    </xf>
    <xf numFmtId="0" fontId="12" fillId="4" borderId="15" xfId="0" applyFont="1" applyFill="1" applyBorder="1" applyAlignment="1">
      <alignment horizontal="left" vertical="center"/>
    </xf>
    <xf numFmtId="0" fontId="12" fillId="4" borderId="11" xfId="0" applyFont="1" applyFill="1" applyBorder="1" applyAlignment="1">
      <alignment horizontal="left" vertical="center"/>
    </xf>
    <xf numFmtId="0" fontId="12" fillId="4" borderId="25" xfId="0" applyFont="1" applyFill="1" applyBorder="1" applyAlignment="1">
      <alignment horizontal="left" vertical="center"/>
    </xf>
    <xf numFmtId="0" fontId="12" fillId="4" borderId="26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7A6E1E3F-40B9-4FE3-BD2C-1B71A40F1A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1140619</xdr:colOff>
      <xdr:row>1</xdr:row>
      <xdr:rowOff>28574</xdr:rowOff>
    </xdr:from>
    <xdr:to>
      <xdr:col>3</xdr:col>
      <xdr:colOff>4998244</xdr:colOff>
      <xdr:row>3</xdr:row>
      <xdr:rowOff>64293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D2B7DA0A-0F8C-4080-B3AA-0DF237AAD822}"/>
            </a:ext>
          </a:extLst>
        </xdr:cNvPr>
        <xdr:cNvSpPr txBox="1"/>
      </xdr:nvSpPr>
      <xdr:spPr>
        <a:xfrm>
          <a:off x="3264694" y="104774"/>
          <a:ext cx="3857625" cy="683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600" b="1" baseline="0">
              <a:solidFill>
                <a:schemeClr val="accent2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Dicionário de variáveis </a:t>
          </a:r>
          <a:endParaRPr lang="pt-BR" sz="1600" b="1">
            <a:solidFill>
              <a:schemeClr val="accent2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166686</xdr:colOff>
      <xdr:row>1</xdr:row>
      <xdr:rowOff>71438</xdr:rowOff>
    </xdr:from>
    <xdr:ext cx="1190625" cy="571500"/>
    <xdr:pic>
      <xdr:nvPicPr>
        <xdr:cNvPr id="3" name="cnseg-logo-small.png">
          <a:extLst>
            <a:ext uri="{FF2B5EF4-FFF2-40B4-BE49-F238E27FC236}">
              <a16:creationId xmlns:a16="http://schemas.microsoft.com/office/drawing/2014/main" id="{E728D4A1-85C4-43D3-A142-583EF91C1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661" y="147638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76200</xdr:rowOff>
    </xdr:from>
    <xdr:ext cx="1190625" cy="571500"/>
    <xdr:pic>
      <xdr:nvPicPr>
        <xdr:cNvPr id="2" name="cnseg-logo-small.png">
          <a:extLst>
            <a:ext uri="{FF2B5EF4-FFF2-40B4-BE49-F238E27FC236}">
              <a16:creationId xmlns:a16="http://schemas.microsoft.com/office/drawing/2014/main" id="{11715BBC-C044-40CA-8F81-B0580300F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76200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76200</xdr:rowOff>
    </xdr:from>
    <xdr:ext cx="1190625" cy="571500"/>
    <xdr:pic>
      <xdr:nvPicPr>
        <xdr:cNvPr id="2" name="cnseg-logo-small.png">
          <a:extLst>
            <a:ext uri="{FF2B5EF4-FFF2-40B4-BE49-F238E27FC236}">
              <a16:creationId xmlns:a16="http://schemas.microsoft.com/office/drawing/2014/main" id="{AD4C41C6-691C-48E7-BEDE-A9964213F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76200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0</xdr:rowOff>
    </xdr:from>
    <xdr:ext cx="1190625" cy="571500"/>
    <xdr:pic>
      <xdr:nvPicPr>
        <xdr:cNvPr id="2" name="cnseg-logo-small.png">
          <a:extLst>
            <a:ext uri="{FF2B5EF4-FFF2-40B4-BE49-F238E27FC236}">
              <a16:creationId xmlns:a16="http://schemas.microsoft.com/office/drawing/2014/main" id="{F9257436-85CE-457E-9E74-4C9EBFDE1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0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0D64D-DA67-44DC-8B2B-A5C6F5ABB5D3}">
  <sheetPr>
    <tabColor theme="5" tint="0.39997558519241921"/>
  </sheetPr>
  <dimension ref="B1:XFC20"/>
  <sheetViews>
    <sheetView showGridLines="0" zoomScaleNormal="100" workbookViewId="0">
      <selection activeCell="C15" sqref="C15"/>
    </sheetView>
  </sheetViews>
  <sheetFormatPr defaultColWidth="0" defaultRowHeight="0" customHeight="1" zeroHeight="1"/>
  <cols>
    <col min="1" max="1" width="2.7109375" style="1" customWidth="1"/>
    <col min="2" max="2" width="3.28515625" style="1" customWidth="1"/>
    <col min="3" max="3" width="25.85546875" style="2" customWidth="1"/>
    <col min="4" max="4" width="102.5703125" style="1" customWidth="1"/>
    <col min="5" max="5" width="19.7109375" style="1" customWidth="1"/>
    <col min="6" max="6" width="2.7109375" style="1" customWidth="1"/>
    <col min="7" max="16383" width="9.140625" style="1" hidden="1"/>
    <col min="16384" max="16384" width="2.140625" style="1" customWidth="1"/>
  </cols>
  <sheetData>
    <row r="1" spans="2:5" ht="6" customHeight="1" thickBot="1"/>
    <row r="2" spans="2:5" ht="26.1" customHeight="1" thickTop="1">
      <c r="B2" s="3"/>
      <c r="C2" s="4"/>
      <c r="D2" s="5"/>
      <c r="E2" s="6"/>
    </row>
    <row r="3" spans="2:5" ht="26.1" customHeight="1">
      <c r="B3" s="7"/>
      <c r="C3" s="8"/>
      <c r="D3" s="8"/>
      <c r="E3" s="9"/>
    </row>
    <row r="4" spans="2:5" ht="6" customHeight="1">
      <c r="B4" s="10"/>
      <c r="C4" s="10"/>
      <c r="D4" s="10"/>
      <c r="E4" s="10"/>
    </row>
    <row r="5" spans="2:5" ht="2.25" customHeight="1">
      <c r="B5" s="7"/>
      <c r="C5" s="8"/>
      <c r="D5" s="8"/>
      <c r="E5" s="9"/>
    </row>
    <row r="6" spans="2:5" ht="13.5" customHeight="1">
      <c r="B6" s="7"/>
      <c r="C6" s="8"/>
      <c r="D6" s="8"/>
      <c r="E6" s="9"/>
    </row>
    <row r="7" spans="2:5" ht="101.25">
      <c r="B7" s="7"/>
      <c r="C7" s="11" t="s">
        <v>0</v>
      </c>
      <c r="D7" s="12" t="s">
        <v>1</v>
      </c>
      <c r="E7" s="9"/>
    </row>
    <row r="8" spans="2:5" ht="17.25" customHeight="1">
      <c r="B8" s="7"/>
      <c r="C8" s="8"/>
      <c r="D8" s="8"/>
      <c r="E8" s="9"/>
    </row>
    <row r="9" spans="2:5" ht="123.75">
      <c r="B9" s="7"/>
      <c r="C9" s="11" t="s">
        <v>2</v>
      </c>
      <c r="D9" s="13" t="s">
        <v>3</v>
      </c>
      <c r="E9" s="9"/>
    </row>
    <row r="10" spans="2:5" ht="11.25">
      <c r="B10" s="7"/>
      <c r="C10" s="8"/>
      <c r="D10" s="8"/>
      <c r="E10" s="9"/>
    </row>
    <row r="11" spans="2:5" ht="39.75" customHeight="1" thickBot="1">
      <c r="B11" s="14"/>
      <c r="C11" s="15"/>
      <c r="D11" s="15"/>
      <c r="E11" s="16"/>
    </row>
    <row r="12" spans="2:5" ht="12" customHeight="1" thickTop="1">
      <c r="C12" s="17"/>
    </row>
    <row r="13" spans="2:5" ht="11.25" hidden="1"/>
    <row r="14" spans="2:5" ht="11.25" hidden="1"/>
    <row r="15" spans="2:5" ht="11.25" hidden="1"/>
    <row r="16" spans="2:5" ht="11.25" hidden="1"/>
    <row r="17" ht="11.25" hidden="1"/>
    <row r="18" ht="11.25" hidden="1"/>
    <row r="19" ht="11.25" hidden="1"/>
    <row r="20" ht="11.25" hidden="1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93CB5-29C7-4A59-AA06-DB1B0DE74C11}">
  <sheetPr>
    <tabColor theme="5" tint="0.39997558519241921"/>
  </sheetPr>
  <dimension ref="A1:CC45"/>
  <sheetViews>
    <sheetView showGridLines="0" zoomScaleNormal="100" workbookViewId="0">
      <pane xSplit="3" ySplit="7" topLeftCell="D18" activePane="bottomRight" state="frozen"/>
      <selection activeCell="C15" sqref="C15"/>
      <selection pane="topRight" activeCell="C15" sqref="C15"/>
      <selection pane="bottomLeft" activeCell="C15" sqref="C15"/>
      <selection pane="bottomRight" activeCell="B42" sqref="B42:B43"/>
    </sheetView>
  </sheetViews>
  <sheetFormatPr defaultColWidth="9.140625" defaultRowHeight="11.25" customHeight="1" zeroHeight="1" outlineLevelCol="1"/>
  <cols>
    <col min="1" max="1" width="22.7109375" style="19" customWidth="1"/>
    <col min="2" max="2" width="28.7109375" style="19" bestFit="1" customWidth="1"/>
    <col min="3" max="3" width="21.85546875" style="19" bestFit="1" customWidth="1"/>
    <col min="4" max="15" width="12.7109375" style="19" hidden="1" customWidth="1" outlineLevel="1"/>
    <col min="16" max="16" width="12.7109375" style="19" customWidth="1" collapsed="1"/>
    <col min="17" max="28" width="12.7109375" style="19" hidden="1" customWidth="1" outlineLevel="1"/>
    <col min="29" max="29" width="12.7109375" style="19" customWidth="1" collapsed="1"/>
    <col min="30" max="41" width="12.7109375" style="19" hidden="1" customWidth="1" outlineLevel="1"/>
    <col min="42" max="42" width="12.7109375" style="19" customWidth="1" collapsed="1"/>
    <col min="43" max="54" width="12.7109375" style="19" hidden="1" customWidth="1" outlineLevel="1"/>
    <col min="55" max="55" width="12.7109375" style="19" customWidth="1" collapsed="1"/>
    <col min="56" max="67" width="12.7109375" style="19" hidden="1" customWidth="1" outlineLevel="1"/>
    <col min="68" max="68" width="12.7109375" style="19" customWidth="1" collapsed="1"/>
    <col min="69" max="74" width="12.7109375" style="19" customWidth="1" outlineLevel="1"/>
    <col min="75" max="75" width="11.7109375" style="19" customWidth="1" outlineLevel="1"/>
    <col min="76" max="76" width="11.7109375" style="19" bestFit="1" customWidth="1" outlineLevel="1"/>
    <col min="77" max="77" width="12.5703125" style="19" bestFit="1" customWidth="1" outlineLevel="1"/>
    <col min="78" max="78" width="11.7109375" style="19" bestFit="1" customWidth="1" outlineLevel="1"/>
    <col min="79" max="80" width="6" style="19" hidden="1" customWidth="1" outlineLevel="1"/>
    <col min="81" max="81" width="12.7109375" style="19" customWidth="1"/>
    <col min="82" max="16384" width="9.140625" style="19"/>
  </cols>
  <sheetData>
    <row r="1" spans="1:81" ht="12.95" customHeight="1">
      <c r="A1" s="18"/>
      <c r="B1" s="104" t="s">
        <v>4</v>
      </c>
      <c r="C1" s="104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</row>
    <row r="2" spans="1:81" ht="12.95" customHeight="1">
      <c r="A2" s="18"/>
      <c r="B2" s="104"/>
      <c r="C2" s="104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</row>
    <row r="3" spans="1:81" ht="12.95" customHeight="1">
      <c r="A3" s="18"/>
      <c r="B3" s="104"/>
      <c r="C3" s="104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20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20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20"/>
      <c r="CB3" s="18"/>
      <c r="CC3" s="18"/>
    </row>
    <row r="4" spans="1:81" ht="12.95" customHeight="1">
      <c r="A4" s="18"/>
      <c r="B4" s="18"/>
      <c r="C4" s="21" t="s">
        <v>5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20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</row>
    <row r="5" spans="1:81" ht="6" customHeight="1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</row>
    <row r="6" spans="1:81" ht="12.75" customHeight="1" thickBot="1">
      <c r="C6" s="23"/>
      <c r="P6" s="24"/>
    </row>
    <row r="7" spans="1:81" ht="13.5" thickBot="1">
      <c r="A7"/>
      <c r="B7"/>
      <c r="C7"/>
      <c r="D7" s="25">
        <f>DATE($P$7,1,1)</f>
        <v>43101</v>
      </c>
      <c r="E7" s="25">
        <f>DATE($P$7,2,1)</f>
        <v>43132</v>
      </c>
      <c r="F7" s="25">
        <f>DATE($P$7,3,1)</f>
        <v>43160</v>
      </c>
      <c r="G7" s="25">
        <f>DATE($P$7,4,1)</f>
        <v>43191</v>
      </c>
      <c r="H7" s="25">
        <f>DATE($P$7,5,1)</f>
        <v>43221</v>
      </c>
      <c r="I7" s="25">
        <f>DATE($P$7,6,1)</f>
        <v>43252</v>
      </c>
      <c r="J7" s="25">
        <f>DATE($P$7,7,1)</f>
        <v>43282</v>
      </c>
      <c r="K7" s="25">
        <f>DATE($P$7,8,1)</f>
        <v>43313</v>
      </c>
      <c r="L7" s="25">
        <f>DATE($P$7,9,1)</f>
        <v>43344</v>
      </c>
      <c r="M7" s="25">
        <f>L7+31</f>
        <v>43375</v>
      </c>
      <c r="N7" s="25">
        <f>M7+31</f>
        <v>43406</v>
      </c>
      <c r="O7" s="25">
        <f>N7+31</f>
        <v>43437</v>
      </c>
      <c r="P7" s="26">
        <v>2018</v>
      </c>
      <c r="Q7" s="25">
        <f>DATE($AC$7,1,1)</f>
        <v>43466</v>
      </c>
      <c r="R7" s="25">
        <f>Q7+31</f>
        <v>43497</v>
      </c>
      <c r="S7" s="25">
        <f t="shared" ref="S7:AB7" si="0">R7+31</f>
        <v>43528</v>
      </c>
      <c r="T7" s="25">
        <f t="shared" si="0"/>
        <v>43559</v>
      </c>
      <c r="U7" s="25">
        <f t="shared" si="0"/>
        <v>43590</v>
      </c>
      <c r="V7" s="25">
        <f t="shared" si="0"/>
        <v>43621</v>
      </c>
      <c r="W7" s="25">
        <f t="shared" si="0"/>
        <v>43652</v>
      </c>
      <c r="X7" s="25">
        <f t="shared" si="0"/>
        <v>43683</v>
      </c>
      <c r="Y7" s="25">
        <f t="shared" si="0"/>
        <v>43714</v>
      </c>
      <c r="Z7" s="25">
        <f t="shared" si="0"/>
        <v>43745</v>
      </c>
      <c r="AA7" s="25">
        <f t="shared" si="0"/>
        <v>43776</v>
      </c>
      <c r="AB7" s="25">
        <f t="shared" si="0"/>
        <v>43807</v>
      </c>
      <c r="AC7" s="26">
        <f>P7+1</f>
        <v>2019</v>
      </c>
      <c r="AD7" s="25">
        <f>DATE($AP$7,1,1)</f>
        <v>43831</v>
      </c>
      <c r="AE7" s="25">
        <f>AD7+31</f>
        <v>43862</v>
      </c>
      <c r="AF7" s="25">
        <f t="shared" ref="AF7:AO7" si="1">AE7+31</f>
        <v>43893</v>
      </c>
      <c r="AG7" s="25">
        <f t="shared" si="1"/>
        <v>43924</v>
      </c>
      <c r="AH7" s="25">
        <f t="shared" si="1"/>
        <v>43955</v>
      </c>
      <c r="AI7" s="25">
        <f t="shared" si="1"/>
        <v>43986</v>
      </c>
      <c r="AJ7" s="25">
        <f t="shared" si="1"/>
        <v>44017</v>
      </c>
      <c r="AK7" s="25">
        <f t="shared" si="1"/>
        <v>44048</v>
      </c>
      <c r="AL7" s="25">
        <f t="shared" si="1"/>
        <v>44079</v>
      </c>
      <c r="AM7" s="25">
        <f t="shared" si="1"/>
        <v>44110</v>
      </c>
      <c r="AN7" s="25">
        <f t="shared" si="1"/>
        <v>44141</v>
      </c>
      <c r="AO7" s="25">
        <f t="shared" si="1"/>
        <v>44172</v>
      </c>
      <c r="AP7" s="26">
        <f>AC7+1</f>
        <v>2020</v>
      </c>
      <c r="AQ7" s="25">
        <f>DATE($BC$7,1,1)</f>
        <v>44197</v>
      </c>
      <c r="AR7" s="25">
        <f>AQ7+31</f>
        <v>44228</v>
      </c>
      <c r="AS7" s="25">
        <f t="shared" ref="AS7:BB7" si="2">AR7+31</f>
        <v>44259</v>
      </c>
      <c r="AT7" s="25">
        <f t="shared" si="2"/>
        <v>44290</v>
      </c>
      <c r="AU7" s="25">
        <f t="shared" si="2"/>
        <v>44321</v>
      </c>
      <c r="AV7" s="25">
        <f t="shared" si="2"/>
        <v>44352</v>
      </c>
      <c r="AW7" s="25">
        <f t="shared" si="2"/>
        <v>44383</v>
      </c>
      <c r="AX7" s="25">
        <f t="shared" si="2"/>
        <v>44414</v>
      </c>
      <c r="AY7" s="25">
        <f t="shared" si="2"/>
        <v>44445</v>
      </c>
      <c r="AZ7" s="25">
        <f t="shared" si="2"/>
        <v>44476</v>
      </c>
      <c r="BA7" s="25">
        <f t="shared" si="2"/>
        <v>44507</v>
      </c>
      <c r="BB7" s="25">
        <f t="shared" si="2"/>
        <v>44538</v>
      </c>
      <c r="BC7" s="26">
        <f>AP7+1</f>
        <v>2021</v>
      </c>
      <c r="BD7" s="25">
        <f>DATE($BP$7,1,1)</f>
        <v>44562</v>
      </c>
      <c r="BE7" s="25">
        <f>BD7+31</f>
        <v>44593</v>
      </c>
      <c r="BF7" s="25">
        <f t="shared" ref="BF7:BO7" si="3">BE7+31</f>
        <v>44624</v>
      </c>
      <c r="BG7" s="25">
        <f t="shared" si="3"/>
        <v>44655</v>
      </c>
      <c r="BH7" s="25">
        <f t="shared" si="3"/>
        <v>44686</v>
      </c>
      <c r="BI7" s="25">
        <f t="shared" si="3"/>
        <v>44717</v>
      </c>
      <c r="BJ7" s="25">
        <f t="shared" si="3"/>
        <v>44748</v>
      </c>
      <c r="BK7" s="25">
        <f t="shared" si="3"/>
        <v>44779</v>
      </c>
      <c r="BL7" s="25">
        <f t="shared" si="3"/>
        <v>44810</v>
      </c>
      <c r="BM7" s="25">
        <f t="shared" si="3"/>
        <v>44841</v>
      </c>
      <c r="BN7" s="25">
        <f t="shared" si="3"/>
        <v>44872</v>
      </c>
      <c r="BO7" s="25">
        <f t="shared" si="3"/>
        <v>44903</v>
      </c>
      <c r="BP7" s="26">
        <f>BC7+1</f>
        <v>2022</v>
      </c>
      <c r="BQ7" s="25">
        <f>DATE($CC$7,1,1)</f>
        <v>44927</v>
      </c>
      <c r="BR7" s="25">
        <f t="shared" ref="BR7:CB7" si="4">BQ7+31</f>
        <v>44958</v>
      </c>
      <c r="BS7" s="25">
        <f t="shared" si="4"/>
        <v>44989</v>
      </c>
      <c r="BT7" s="25">
        <f t="shared" si="4"/>
        <v>45020</v>
      </c>
      <c r="BU7" s="25">
        <f t="shared" si="4"/>
        <v>45051</v>
      </c>
      <c r="BV7" s="25">
        <f t="shared" si="4"/>
        <v>45082</v>
      </c>
      <c r="BW7" s="25">
        <f t="shared" si="4"/>
        <v>45113</v>
      </c>
      <c r="BX7" s="25">
        <f t="shared" si="4"/>
        <v>45144</v>
      </c>
      <c r="BY7" s="25">
        <f t="shared" si="4"/>
        <v>45175</v>
      </c>
      <c r="BZ7" s="25">
        <f t="shared" si="4"/>
        <v>45206</v>
      </c>
      <c r="CA7" s="25">
        <f t="shared" si="4"/>
        <v>45237</v>
      </c>
      <c r="CB7" s="25">
        <f t="shared" si="4"/>
        <v>45268</v>
      </c>
      <c r="CC7" s="26">
        <f>BP7+1</f>
        <v>2023</v>
      </c>
    </row>
    <row r="8" spans="1:81" ht="4.5" customHeight="1" thickBot="1"/>
    <row r="9" spans="1:81" ht="13.5" customHeight="1" thickBot="1">
      <c r="A9" s="100" t="s">
        <v>6</v>
      </c>
      <c r="B9" s="105"/>
      <c r="C9" s="28" t="s">
        <v>7</v>
      </c>
      <c r="D9" s="29">
        <v>2988726356.6915002</v>
      </c>
      <c r="E9" s="29">
        <v>2582482460.6622</v>
      </c>
      <c r="F9" s="29">
        <v>2956665799.4623003</v>
      </c>
      <c r="G9" s="29">
        <v>2945773415.0019999</v>
      </c>
      <c r="H9" s="29">
        <v>3024023700.1167998</v>
      </c>
      <c r="I9" s="29">
        <v>2924358159.0291004</v>
      </c>
      <c r="J9" s="29">
        <v>3166038532.2038002</v>
      </c>
      <c r="K9" s="29">
        <v>3317845903.3368001</v>
      </c>
      <c r="L9" s="29">
        <v>2759598055.5288</v>
      </c>
      <c r="M9" s="29">
        <v>3028032579.3172998</v>
      </c>
      <c r="N9" s="29">
        <v>2916580619.9636002</v>
      </c>
      <c r="O9" s="29">
        <v>3230628043.5283999</v>
      </c>
      <c r="P9" s="30">
        <v>35840753624.842598</v>
      </c>
      <c r="Q9" s="29">
        <v>2944420992.2020001</v>
      </c>
      <c r="R9" s="29">
        <v>2688174497.0915999</v>
      </c>
      <c r="S9" s="29">
        <v>2790472499.0937004</v>
      </c>
      <c r="T9" s="29">
        <v>2987647479.2083998</v>
      </c>
      <c r="U9" s="29">
        <v>3133360738.3274002</v>
      </c>
      <c r="V9" s="29">
        <v>2759193137.1782002</v>
      </c>
      <c r="W9" s="29">
        <v>3299500446.211</v>
      </c>
      <c r="X9" s="29">
        <v>3185644030.7558002</v>
      </c>
      <c r="Y9" s="29">
        <v>2930844897.4340997</v>
      </c>
      <c r="Z9" s="29">
        <v>3096355871.3139</v>
      </c>
      <c r="AA9" s="29">
        <v>2890159071.5355</v>
      </c>
      <c r="AB9" s="29">
        <v>3307978021.4674001</v>
      </c>
      <c r="AC9" s="30">
        <v>36013751681.818993</v>
      </c>
      <c r="AD9" s="29">
        <v>2980099964.6960998</v>
      </c>
      <c r="AE9" s="29">
        <v>2499521790.6918998</v>
      </c>
      <c r="AF9" s="29">
        <v>2897075657.6199999</v>
      </c>
      <c r="AG9" s="29">
        <v>2505683353.0251999</v>
      </c>
      <c r="AH9" s="29">
        <v>2571449982.9789</v>
      </c>
      <c r="AI9" s="29">
        <v>2831178795.9182</v>
      </c>
      <c r="AJ9" s="29">
        <v>3218886892.1690001</v>
      </c>
      <c r="AK9" s="29">
        <v>3063880809.3027</v>
      </c>
      <c r="AL9" s="29">
        <v>3057590002.6691003</v>
      </c>
      <c r="AM9" s="29">
        <v>3102652994.7705002</v>
      </c>
      <c r="AN9" s="29">
        <v>3002847501.2793999</v>
      </c>
      <c r="AO9" s="29">
        <v>3527836937.7027006</v>
      </c>
      <c r="AP9" s="30">
        <v>35258704682.823708</v>
      </c>
      <c r="AQ9" s="29">
        <v>2847610875.7627001</v>
      </c>
      <c r="AR9" s="29">
        <v>2685329254.2978001</v>
      </c>
      <c r="AS9" s="29">
        <v>3064510445.8422999</v>
      </c>
      <c r="AT9" s="29">
        <v>2700268659.9928002</v>
      </c>
      <c r="AU9" s="29">
        <v>2934996575.9056997</v>
      </c>
      <c r="AV9" s="29">
        <v>3146753525.1514997</v>
      </c>
      <c r="AW9" s="29">
        <v>3393403486.7185001</v>
      </c>
      <c r="AX9" s="29">
        <v>3433583464.6831999</v>
      </c>
      <c r="AY9" s="29">
        <v>3249022491.0434999</v>
      </c>
      <c r="AZ9" s="29">
        <v>3276127382.2187996</v>
      </c>
      <c r="BA9" s="29">
        <v>3519278102.8536997</v>
      </c>
      <c r="BB9" s="29">
        <v>4084720765.2944999</v>
      </c>
      <c r="BC9" s="30">
        <v>38335605029.764984</v>
      </c>
      <c r="BD9" s="29">
        <v>3405039956.8929996</v>
      </c>
      <c r="BE9" s="29">
        <v>3304046905.8049002</v>
      </c>
      <c r="BF9" s="29">
        <v>3903830202.4817996</v>
      </c>
      <c r="BG9" s="29">
        <v>3626626778.0123997</v>
      </c>
      <c r="BH9" s="29">
        <v>4182802438.9966993</v>
      </c>
      <c r="BI9" s="29">
        <v>4347433511.592</v>
      </c>
      <c r="BJ9" s="29">
        <v>4567793560.8941002</v>
      </c>
      <c r="BK9" s="29">
        <v>4956613657.7238998</v>
      </c>
      <c r="BL9" s="29">
        <v>4600347419.8709002</v>
      </c>
      <c r="BM9" s="29">
        <v>4369220692.7178001</v>
      </c>
      <c r="BN9" s="29">
        <v>4494459056.9531002</v>
      </c>
      <c r="BO9" s="29">
        <v>5191119459.7435999</v>
      </c>
      <c r="BP9" s="30">
        <v>50949333641.684204</v>
      </c>
      <c r="BQ9" s="29">
        <v>4382045328.908</v>
      </c>
      <c r="BR9" s="29">
        <v>4025331807.2637005</v>
      </c>
      <c r="BS9" s="29">
        <v>4876675539.6314001</v>
      </c>
      <c r="BT9" s="29">
        <v>4077575436.638</v>
      </c>
      <c r="BU9" s="29">
        <v>4773031639.8123999</v>
      </c>
      <c r="BV9" s="29">
        <v>4786447389.302</v>
      </c>
      <c r="BW9" s="29">
        <v>4941545543.1746998</v>
      </c>
      <c r="BX9" s="29">
        <v>5148320026.8908005</v>
      </c>
      <c r="BY9" s="29">
        <v>4508919568.7905998</v>
      </c>
      <c r="BZ9" s="29">
        <v>4581069019.1169996</v>
      </c>
      <c r="CA9" s="29">
        <v>0</v>
      </c>
      <c r="CB9" s="29">
        <v>0</v>
      </c>
      <c r="CC9" s="30">
        <v>46100961299.528618</v>
      </c>
    </row>
    <row r="10" spans="1:81" ht="13.5" customHeight="1" thickBot="1">
      <c r="A10" s="101"/>
      <c r="B10" s="106"/>
      <c r="C10" s="28" t="s">
        <v>8</v>
      </c>
      <c r="D10" s="29">
        <v>964829919.69299984</v>
      </c>
      <c r="E10" s="29">
        <v>744000504.81859994</v>
      </c>
      <c r="F10" s="29">
        <v>1040970505.7189</v>
      </c>
      <c r="G10" s="29">
        <v>871267181.07190013</v>
      </c>
      <c r="H10" s="29">
        <v>916932795.42800009</v>
      </c>
      <c r="I10" s="29">
        <v>1192102276.5305002</v>
      </c>
      <c r="J10" s="29">
        <v>1130864423.8039</v>
      </c>
      <c r="K10" s="29">
        <v>1025619345.1583</v>
      </c>
      <c r="L10" s="29">
        <v>931263053.02959991</v>
      </c>
      <c r="M10" s="29">
        <v>971967102.8506999</v>
      </c>
      <c r="N10" s="29">
        <v>1030813685.4256999</v>
      </c>
      <c r="O10" s="29">
        <v>1148374645.4066</v>
      </c>
      <c r="P10" s="30">
        <v>11969005438.935698</v>
      </c>
      <c r="Q10" s="29">
        <v>1099672259.6519001</v>
      </c>
      <c r="R10" s="29">
        <v>941321640.67680013</v>
      </c>
      <c r="S10" s="29">
        <v>1072376394.1150999</v>
      </c>
      <c r="T10" s="29">
        <v>1089576644.4409001</v>
      </c>
      <c r="U10" s="29">
        <v>1045701296.5979002</v>
      </c>
      <c r="V10" s="29">
        <v>1139976402.319</v>
      </c>
      <c r="W10" s="29">
        <v>1292332149.7215998</v>
      </c>
      <c r="X10" s="29">
        <v>1213583992.0158</v>
      </c>
      <c r="Y10" s="29">
        <v>1057313781.1477</v>
      </c>
      <c r="Z10" s="29">
        <v>1073159985.909</v>
      </c>
      <c r="AA10" s="29">
        <v>1071895566.3898</v>
      </c>
      <c r="AB10" s="29">
        <v>1175626095.9368</v>
      </c>
      <c r="AC10" s="30">
        <v>13272536208.9223</v>
      </c>
      <c r="AD10" s="29">
        <v>1234624302.3376002</v>
      </c>
      <c r="AE10" s="29">
        <v>981666772.99380016</v>
      </c>
      <c r="AF10" s="29">
        <v>1144721164.9793003</v>
      </c>
      <c r="AG10" s="29">
        <v>1172639104.2337997</v>
      </c>
      <c r="AH10" s="29">
        <v>806110489.41179991</v>
      </c>
      <c r="AI10" s="29">
        <v>1496679559.1185999</v>
      </c>
      <c r="AJ10" s="29">
        <v>1439987329.4283998</v>
      </c>
      <c r="AK10" s="29">
        <v>1321692800.9854</v>
      </c>
      <c r="AL10" s="29">
        <v>1133527117.7761998</v>
      </c>
      <c r="AM10" s="29">
        <v>1387394392.1169</v>
      </c>
      <c r="AN10" s="29">
        <v>1227902960.7199001</v>
      </c>
      <c r="AO10" s="29">
        <v>1275097701.984</v>
      </c>
      <c r="AP10" s="30">
        <v>14622043696.085703</v>
      </c>
      <c r="AQ10" s="29">
        <v>1445763635.0254998</v>
      </c>
      <c r="AR10" s="29">
        <v>1355426607.4057002</v>
      </c>
      <c r="AS10" s="29">
        <v>1219716736.2563002</v>
      </c>
      <c r="AT10" s="29">
        <v>1163285365.1355</v>
      </c>
      <c r="AU10" s="29">
        <v>1312947395.8940001</v>
      </c>
      <c r="AV10" s="29">
        <v>1751241072.2039001</v>
      </c>
      <c r="AW10" s="29">
        <v>1606916336.5153999</v>
      </c>
      <c r="AX10" s="29">
        <v>1393419347.1856999</v>
      </c>
      <c r="AY10" s="29">
        <v>1409565969.6733997</v>
      </c>
      <c r="AZ10" s="29">
        <v>1367576543.233</v>
      </c>
      <c r="BA10" s="29">
        <v>1348859430.4337001</v>
      </c>
      <c r="BB10" s="29">
        <v>1602563336.5151002</v>
      </c>
      <c r="BC10" s="30">
        <v>16977281775.477198</v>
      </c>
      <c r="BD10" s="29">
        <v>1881303286.1794999</v>
      </c>
      <c r="BE10" s="29">
        <v>1488451530.7944</v>
      </c>
      <c r="BF10" s="29">
        <v>1673368176.7113001</v>
      </c>
      <c r="BG10" s="29">
        <v>1496087050.8096001</v>
      </c>
      <c r="BH10" s="29">
        <v>1703162587.2493002</v>
      </c>
      <c r="BI10" s="29">
        <v>2070863262.2217</v>
      </c>
      <c r="BJ10" s="29">
        <v>1765580732.4435999</v>
      </c>
      <c r="BK10" s="29">
        <v>1744908904.8372998</v>
      </c>
      <c r="BL10" s="29">
        <v>1788714331.1150999</v>
      </c>
      <c r="BM10" s="29">
        <v>1577879998.7631998</v>
      </c>
      <c r="BN10" s="29">
        <v>1615911667.5102</v>
      </c>
      <c r="BO10" s="29">
        <v>1786516371.7607999</v>
      </c>
      <c r="BP10" s="30">
        <v>20592747900.395996</v>
      </c>
      <c r="BQ10" s="29">
        <v>2074292491.8555999</v>
      </c>
      <c r="BR10" s="29">
        <v>1602907036.7590001</v>
      </c>
      <c r="BS10" s="29">
        <v>1972618602.7256</v>
      </c>
      <c r="BT10" s="29">
        <v>1721366579.3049998</v>
      </c>
      <c r="BU10" s="29">
        <v>2007028115.6682999</v>
      </c>
      <c r="BV10" s="29">
        <v>2470011263.8967004</v>
      </c>
      <c r="BW10" s="29">
        <v>2196255953.4626002</v>
      </c>
      <c r="BX10" s="29">
        <v>2080797417.9930003</v>
      </c>
      <c r="BY10" s="29">
        <v>2001854410.9576998</v>
      </c>
      <c r="BZ10" s="29">
        <v>2001564431.1972997</v>
      </c>
      <c r="CA10" s="29">
        <v>0</v>
      </c>
      <c r="CB10" s="29">
        <v>0</v>
      </c>
      <c r="CC10" s="30">
        <v>20128696303.820801</v>
      </c>
    </row>
    <row r="11" spans="1:81" ht="13.5" customHeight="1" thickBot="1">
      <c r="A11" s="101"/>
      <c r="B11" s="106"/>
      <c r="C11" s="31" t="s">
        <v>9</v>
      </c>
      <c r="D11" s="29">
        <v>337097651.79059994</v>
      </c>
      <c r="E11" s="29">
        <v>327191414.91630006</v>
      </c>
      <c r="F11" s="29">
        <v>328951345.28460002</v>
      </c>
      <c r="G11" s="29">
        <v>326936925.63709998</v>
      </c>
      <c r="H11" s="29">
        <v>338533728.50150001</v>
      </c>
      <c r="I11" s="29">
        <v>331921107.66299999</v>
      </c>
      <c r="J11" s="29">
        <v>338710284.09439999</v>
      </c>
      <c r="K11" s="29">
        <v>342674077.53640002</v>
      </c>
      <c r="L11" s="29">
        <v>322830691.78210002</v>
      </c>
      <c r="M11" s="29">
        <v>338523831.19089997</v>
      </c>
      <c r="N11" s="29">
        <v>338766195.29619998</v>
      </c>
      <c r="O11" s="29">
        <v>41515181.562399998</v>
      </c>
      <c r="P11" s="30">
        <v>3713652435.2555003</v>
      </c>
      <c r="Q11" s="29">
        <v>339406449.83710003</v>
      </c>
      <c r="R11" s="29">
        <v>336275425.91670001</v>
      </c>
      <c r="S11" s="29">
        <v>341307908.08130002</v>
      </c>
      <c r="T11" s="29">
        <v>334810287.99349999</v>
      </c>
      <c r="U11" s="29">
        <v>351892139.31290007</v>
      </c>
      <c r="V11" s="29">
        <v>355672163.65310001</v>
      </c>
      <c r="W11" s="29">
        <v>346920297.55689996</v>
      </c>
      <c r="X11" s="29">
        <v>351309517.28690004</v>
      </c>
      <c r="Y11" s="29">
        <v>351673098.13249999</v>
      </c>
      <c r="Z11" s="29">
        <v>354349222.2335</v>
      </c>
      <c r="AA11" s="29">
        <v>356989737.98350006</v>
      </c>
      <c r="AB11" s="29">
        <v>358993514.58370006</v>
      </c>
      <c r="AC11" s="30">
        <v>4179599762.5715995</v>
      </c>
      <c r="AD11" s="29">
        <v>364035125.4235</v>
      </c>
      <c r="AE11" s="29">
        <v>360348037.10839999</v>
      </c>
      <c r="AF11" s="29">
        <v>364387368.17310005</v>
      </c>
      <c r="AG11" s="29">
        <v>362170775.78469998</v>
      </c>
      <c r="AH11" s="29">
        <v>371351718.40830004</v>
      </c>
      <c r="AI11" s="29">
        <v>366642323.1322</v>
      </c>
      <c r="AJ11" s="29">
        <v>383844077.55129999</v>
      </c>
      <c r="AK11" s="29">
        <v>380590759.12220001</v>
      </c>
      <c r="AL11" s="29">
        <v>386153775.56769997</v>
      </c>
      <c r="AM11" s="29">
        <v>387834311.77719998</v>
      </c>
      <c r="AN11" s="29">
        <v>391257042.00319999</v>
      </c>
      <c r="AO11" s="29">
        <v>391839171.32349998</v>
      </c>
      <c r="AP11" s="30">
        <v>4510454485.3752995</v>
      </c>
      <c r="AQ11" s="29">
        <v>404243655.88849998</v>
      </c>
      <c r="AR11" s="29">
        <v>398938824.87840003</v>
      </c>
      <c r="AS11" s="29">
        <v>409224602.69980001</v>
      </c>
      <c r="AT11" s="29">
        <v>407991890.05620003</v>
      </c>
      <c r="AU11" s="29">
        <v>422948349.676</v>
      </c>
      <c r="AV11" s="29">
        <v>419718974.8057</v>
      </c>
      <c r="AW11" s="29">
        <v>423924992.97169995</v>
      </c>
      <c r="AX11" s="29">
        <v>428696130.00209999</v>
      </c>
      <c r="AY11" s="29">
        <v>435190565.09690005</v>
      </c>
      <c r="AZ11" s="29">
        <v>438845356.125</v>
      </c>
      <c r="BA11" s="29">
        <v>446107441.995</v>
      </c>
      <c r="BB11" s="29">
        <v>451031568.06760001</v>
      </c>
      <c r="BC11" s="30">
        <v>5086862352.2628994</v>
      </c>
      <c r="BD11" s="29">
        <v>455562779.98009998</v>
      </c>
      <c r="BE11" s="29">
        <v>453275546.81229997</v>
      </c>
      <c r="BF11" s="29">
        <v>458764657.48570001</v>
      </c>
      <c r="BG11" s="29">
        <v>467893747.00490004</v>
      </c>
      <c r="BH11" s="29">
        <v>470891345.87080002</v>
      </c>
      <c r="BI11" s="29">
        <v>462581543.74369997</v>
      </c>
      <c r="BJ11" s="29">
        <v>480694098.34930003</v>
      </c>
      <c r="BK11" s="29">
        <v>487484377.04349995</v>
      </c>
      <c r="BL11" s="29">
        <v>488377458.05499995</v>
      </c>
      <c r="BM11" s="29">
        <v>499964327.4716</v>
      </c>
      <c r="BN11" s="29">
        <v>502614285.79570001</v>
      </c>
      <c r="BO11" s="29">
        <v>450831882.96500003</v>
      </c>
      <c r="BP11" s="30">
        <v>5678936050.5776014</v>
      </c>
      <c r="BQ11" s="29">
        <v>507230761.68399996</v>
      </c>
      <c r="BR11" s="29">
        <v>516019286.61070007</v>
      </c>
      <c r="BS11" s="29">
        <v>520046510.50020003</v>
      </c>
      <c r="BT11" s="29">
        <v>524925915.10619998</v>
      </c>
      <c r="BU11" s="29">
        <v>537992515.02499998</v>
      </c>
      <c r="BV11" s="29">
        <v>531114642.12699997</v>
      </c>
      <c r="BW11" s="29">
        <v>538323960.83639991</v>
      </c>
      <c r="BX11" s="29">
        <v>541058185.41349995</v>
      </c>
      <c r="BY11" s="29">
        <v>546523972.34280002</v>
      </c>
      <c r="BZ11" s="29">
        <v>555839955.16190004</v>
      </c>
      <c r="CA11" s="29">
        <v>0</v>
      </c>
      <c r="CB11" s="29">
        <v>0</v>
      </c>
      <c r="CC11" s="30">
        <v>5319075704.8076992</v>
      </c>
    </row>
    <row r="12" spans="1:81" ht="13.5" customHeight="1" thickBot="1">
      <c r="A12" s="101"/>
      <c r="B12" s="106"/>
      <c r="C12" s="28" t="s">
        <v>10</v>
      </c>
      <c r="D12" s="29">
        <v>260449287.71639994</v>
      </c>
      <c r="E12" s="29">
        <v>229999959.05130002</v>
      </c>
      <c r="F12" s="29">
        <v>250889156.50790003</v>
      </c>
      <c r="G12" s="29">
        <v>217041682.18239999</v>
      </c>
      <c r="H12" s="29">
        <v>266255467.0959</v>
      </c>
      <c r="I12" s="29">
        <v>239786904.31389999</v>
      </c>
      <c r="J12" s="29">
        <v>263155693.55760002</v>
      </c>
      <c r="K12" s="29">
        <v>278340447.70189995</v>
      </c>
      <c r="L12" s="29">
        <v>262885687.11789998</v>
      </c>
      <c r="M12" s="29">
        <v>266520218.82259995</v>
      </c>
      <c r="N12" s="29">
        <v>281311691.90010005</v>
      </c>
      <c r="O12" s="29">
        <v>333996892.33939999</v>
      </c>
      <c r="P12" s="30">
        <v>3150633088.3072996</v>
      </c>
      <c r="Q12" s="29">
        <v>297646195.56919998</v>
      </c>
      <c r="R12" s="29">
        <v>212762315.3488</v>
      </c>
      <c r="S12" s="29">
        <v>259170493.12540001</v>
      </c>
      <c r="T12" s="29">
        <v>287654387.78369999</v>
      </c>
      <c r="U12" s="29">
        <v>275231652.52889997</v>
      </c>
      <c r="V12" s="29">
        <v>245445950.98720002</v>
      </c>
      <c r="W12" s="29">
        <v>299992903.27140003</v>
      </c>
      <c r="X12" s="29">
        <v>301373619.1006</v>
      </c>
      <c r="Y12" s="29">
        <v>269120725.23099995</v>
      </c>
      <c r="Z12" s="29">
        <v>251779543.57860002</v>
      </c>
      <c r="AA12" s="29">
        <v>287519973.92940003</v>
      </c>
      <c r="AB12" s="29">
        <v>382794106.86060005</v>
      </c>
      <c r="AC12" s="30">
        <v>3370491867.3148017</v>
      </c>
      <c r="AD12" s="29">
        <v>308481392.78869998</v>
      </c>
      <c r="AE12" s="29">
        <v>219285800.32999998</v>
      </c>
      <c r="AF12" s="29">
        <v>241156905.26160005</v>
      </c>
      <c r="AG12" s="29">
        <v>261888934.6893</v>
      </c>
      <c r="AH12" s="29">
        <v>253038249.33199996</v>
      </c>
      <c r="AI12" s="29">
        <v>236248852.56149998</v>
      </c>
      <c r="AJ12" s="29">
        <v>276496562.35340005</v>
      </c>
      <c r="AK12" s="29">
        <v>245003994.79299995</v>
      </c>
      <c r="AL12" s="29">
        <v>298736372.4666</v>
      </c>
      <c r="AM12" s="29">
        <v>319517834.67659998</v>
      </c>
      <c r="AN12" s="29">
        <v>320495188.52700001</v>
      </c>
      <c r="AO12" s="29">
        <v>377515411.36380005</v>
      </c>
      <c r="AP12" s="30">
        <v>3357865499.1434999</v>
      </c>
      <c r="AQ12" s="29">
        <v>362453440.22109997</v>
      </c>
      <c r="AR12" s="29">
        <v>275382619.8351</v>
      </c>
      <c r="AS12" s="29">
        <v>317016625.99409992</v>
      </c>
      <c r="AT12" s="29">
        <v>341885303.02700007</v>
      </c>
      <c r="AU12" s="29">
        <v>367477407.00099999</v>
      </c>
      <c r="AV12" s="29">
        <v>374593987.81020004</v>
      </c>
      <c r="AW12" s="29">
        <v>338684655.94800001</v>
      </c>
      <c r="AX12" s="29">
        <v>327877515.6372</v>
      </c>
      <c r="AY12" s="29">
        <v>321080670.55699998</v>
      </c>
      <c r="AZ12" s="29">
        <v>345014597.208</v>
      </c>
      <c r="BA12" s="29">
        <v>364072718.00349998</v>
      </c>
      <c r="BB12" s="29">
        <v>562078985.65460002</v>
      </c>
      <c r="BC12" s="30">
        <v>4297618526.896801</v>
      </c>
      <c r="BD12" s="29">
        <v>416677869.97549999</v>
      </c>
      <c r="BE12" s="29">
        <v>349887149.80120003</v>
      </c>
      <c r="BF12" s="29">
        <v>412564720.07760006</v>
      </c>
      <c r="BG12" s="29">
        <v>439659026.34590006</v>
      </c>
      <c r="BH12" s="29">
        <v>388842054.42369992</v>
      </c>
      <c r="BI12" s="29">
        <v>489272873.875</v>
      </c>
      <c r="BJ12" s="29">
        <v>493746393.58389992</v>
      </c>
      <c r="BK12" s="29">
        <v>388293428.81770003</v>
      </c>
      <c r="BL12" s="29">
        <v>396635925.7586</v>
      </c>
      <c r="BM12" s="29">
        <v>468132190.09110004</v>
      </c>
      <c r="BN12" s="29">
        <v>435748768.28460002</v>
      </c>
      <c r="BO12" s="29">
        <v>696429501.33859992</v>
      </c>
      <c r="BP12" s="30">
        <v>5375889902.3733997</v>
      </c>
      <c r="BQ12" s="29">
        <v>387272289.22209996</v>
      </c>
      <c r="BR12" s="29">
        <v>394876805.03180003</v>
      </c>
      <c r="BS12" s="29">
        <v>430903572.64139998</v>
      </c>
      <c r="BT12" s="29">
        <v>453857190.84240001</v>
      </c>
      <c r="BU12" s="29">
        <v>444772734.91840005</v>
      </c>
      <c r="BV12" s="29">
        <v>486706757.2385</v>
      </c>
      <c r="BW12" s="29">
        <v>397896416.9619</v>
      </c>
      <c r="BX12" s="29">
        <v>362059769.81230003</v>
      </c>
      <c r="BY12" s="29">
        <v>413291006.30640006</v>
      </c>
      <c r="BZ12" s="29">
        <v>404421419.15920001</v>
      </c>
      <c r="CA12" s="29">
        <v>0</v>
      </c>
      <c r="CB12" s="29">
        <v>0</v>
      </c>
      <c r="CC12" s="30">
        <v>4176057962.1343999</v>
      </c>
    </row>
    <row r="13" spans="1:81" ht="13.5" customHeight="1" thickBot="1">
      <c r="A13" s="101"/>
      <c r="B13" s="106"/>
      <c r="C13" s="28" t="s">
        <v>11</v>
      </c>
      <c r="D13" s="29">
        <v>282274279.71319997</v>
      </c>
      <c r="E13" s="29">
        <v>252064116.28290001</v>
      </c>
      <c r="F13" s="29">
        <v>378077270.55379999</v>
      </c>
      <c r="G13" s="29">
        <v>322536890.46509999</v>
      </c>
      <c r="H13" s="29">
        <v>329843118.25669998</v>
      </c>
      <c r="I13" s="29">
        <v>382388912.12970001</v>
      </c>
      <c r="J13" s="29">
        <v>401629649.58020002</v>
      </c>
      <c r="K13" s="29">
        <v>421070631.40070003</v>
      </c>
      <c r="L13" s="29">
        <v>375602360.05979997</v>
      </c>
      <c r="M13" s="29">
        <v>351649970.38239992</v>
      </c>
      <c r="N13" s="29">
        <v>313085737.32139999</v>
      </c>
      <c r="O13" s="29">
        <v>418066321.56390005</v>
      </c>
      <c r="P13" s="30">
        <v>4228289257.7098007</v>
      </c>
      <c r="Q13" s="29">
        <v>303280703.07450002</v>
      </c>
      <c r="R13" s="29">
        <v>286054209.62340003</v>
      </c>
      <c r="S13" s="29">
        <v>751530063.35520005</v>
      </c>
      <c r="T13" s="29">
        <v>369642735.69569999</v>
      </c>
      <c r="U13" s="29">
        <v>398255479.06370002</v>
      </c>
      <c r="V13" s="29">
        <v>333309054.56880003</v>
      </c>
      <c r="W13" s="29">
        <v>420535199.91819996</v>
      </c>
      <c r="X13" s="29">
        <v>380208335.23519999</v>
      </c>
      <c r="Y13" s="29">
        <v>124988967.0632</v>
      </c>
      <c r="Z13" s="29">
        <v>432212625.63819999</v>
      </c>
      <c r="AA13" s="29">
        <v>351188200.40070003</v>
      </c>
      <c r="AB13" s="29">
        <v>357449006.41250002</v>
      </c>
      <c r="AC13" s="30">
        <v>4508654580.0492983</v>
      </c>
      <c r="AD13" s="29">
        <v>256149308.76029998</v>
      </c>
      <c r="AE13" s="29">
        <v>342213813.16189998</v>
      </c>
      <c r="AF13" s="29">
        <v>501673364.84359992</v>
      </c>
      <c r="AG13" s="29">
        <v>450367161.8775</v>
      </c>
      <c r="AH13" s="29">
        <v>536231549.95049995</v>
      </c>
      <c r="AI13" s="29">
        <v>343433828.64719999</v>
      </c>
      <c r="AJ13" s="29">
        <v>530589931.28389996</v>
      </c>
      <c r="AK13" s="29">
        <v>393919509.87469995</v>
      </c>
      <c r="AL13" s="29">
        <v>510293937.43650001</v>
      </c>
      <c r="AM13" s="29">
        <v>524586986.5018</v>
      </c>
      <c r="AN13" s="29">
        <v>411136188.08960009</v>
      </c>
      <c r="AO13" s="29">
        <v>509044982.69690001</v>
      </c>
      <c r="AP13" s="30">
        <v>5309640563.1243982</v>
      </c>
      <c r="AQ13" s="29">
        <v>349863685.95139998</v>
      </c>
      <c r="AR13" s="29">
        <v>411226590.5266</v>
      </c>
      <c r="AS13" s="29">
        <v>500233892.3179</v>
      </c>
      <c r="AT13" s="29">
        <v>396958878.53369999</v>
      </c>
      <c r="AU13" s="29">
        <v>465868877.29960001</v>
      </c>
      <c r="AV13" s="29">
        <v>516460353.4673</v>
      </c>
      <c r="AW13" s="29">
        <v>450334047.65839994</v>
      </c>
      <c r="AX13" s="29">
        <v>500153861.8567</v>
      </c>
      <c r="AY13" s="29">
        <v>460567538.62589997</v>
      </c>
      <c r="AZ13" s="29">
        <v>427536506.61919999</v>
      </c>
      <c r="BA13" s="29">
        <v>558646027.59549999</v>
      </c>
      <c r="BB13" s="29">
        <v>598613576.28270006</v>
      </c>
      <c r="BC13" s="30">
        <v>5636463836.7348986</v>
      </c>
      <c r="BD13" s="29">
        <v>451455797.57649994</v>
      </c>
      <c r="BE13" s="29">
        <v>540383736.25540006</v>
      </c>
      <c r="BF13" s="29">
        <v>521927284.00319999</v>
      </c>
      <c r="BG13" s="29">
        <v>502793572.21359998</v>
      </c>
      <c r="BH13" s="29">
        <v>560033534.31190002</v>
      </c>
      <c r="BI13" s="29">
        <v>544656592.25580001</v>
      </c>
      <c r="BJ13" s="29">
        <v>572267161.6724</v>
      </c>
      <c r="BK13" s="29">
        <v>560115562.17739999</v>
      </c>
      <c r="BL13" s="29">
        <v>591771085.16980004</v>
      </c>
      <c r="BM13" s="29">
        <v>653476495.91960001</v>
      </c>
      <c r="BN13" s="29">
        <v>490060250.90709996</v>
      </c>
      <c r="BO13" s="29">
        <v>549291904.18999994</v>
      </c>
      <c r="BP13" s="30">
        <v>6538232976.6526985</v>
      </c>
      <c r="BQ13" s="29">
        <v>578890188.88370001</v>
      </c>
      <c r="BR13" s="29">
        <v>583500498.44879997</v>
      </c>
      <c r="BS13" s="29">
        <v>635731684.04049993</v>
      </c>
      <c r="BT13" s="29">
        <v>660247755.82700002</v>
      </c>
      <c r="BU13" s="29">
        <v>662109393.97549999</v>
      </c>
      <c r="BV13" s="29">
        <v>596523345.31949997</v>
      </c>
      <c r="BW13" s="29">
        <v>711792822.5818001</v>
      </c>
      <c r="BX13" s="29">
        <v>647451926.92250001</v>
      </c>
      <c r="BY13" s="29">
        <v>744266594.77099991</v>
      </c>
      <c r="BZ13" s="29">
        <v>634776391.59119999</v>
      </c>
      <c r="CA13" s="29">
        <v>0</v>
      </c>
      <c r="CB13" s="29">
        <v>0</v>
      </c>
      <c r="CC13" s="30">
        <v>6455290602.3614998</v>
      </c>
    </row>
    <row r="14" spans="1:81" ht="13.5" customHeight="1" thickBot="1">
      <c r="A14" s="101"/>
      <c r="B14" s="106"/>
      <c r="C14" s="28" t="s">
        <v>12</v>
      </c>
      <c r="D14" s="29">
        <v>312437937.66670001</v>
      </c>
      <c r="E14" s="29">
        <v>235530833.22940001</v>
      </c>
      <c r="F14" s="29">
        <v>222846643.95519999</v>
      </c>
      <c r="G14" s="29">
        <v>247935354.38099998</v>
      </c>
      <c r="H14" s="29">
        <v>238931055.26770002</v>
      </c>
      <c r="I14" s="29">
        <v>254484349.18799999</v>
      </c>
      <c r="J14" s="29">
        <v>246307163.0828</v>
      </c>
      <c r="K14" s="29">
        <v>243240015.48949999</v>
      </c>
      <c r="L14" s="29">
        <v>238715560.14629999</v>
      </c>
      <c r="M14" s="29">
        <v>241828849.8251</v>
      </c>
      <c r="N14" s="29">
        <v>227640759.35420001</v>
      </c>
      <c r="O14" s="29">
        <v>314886214.91420001</v>
      </c>
      <c r="P14" s="30">
        <v>3024784736.5001006</v>
      </c>
      <c r="Q14" s="29">
        <v>306815850.85409999</v>
      </c>
      <c r="R14" s="29">
        <v>264473969.55250001</v>
      </c>
      <c r="S14" s="29">
        <v>247020368.34740001</v>
      </c>
      <c r="T14" s="29">
        <v>264193312.104</v>
      </c>
      <c r="U14" s="29">
        <v>254151430.34249997</v>
      </c>
      <c r="V14" s="29">
        <v>277600721.07620001</v>
      </c>
      <c r="W14" s="29">
        <v>256903794.58470002</v>
      </c>
      <c r="X14" s="29">
        <v>259901709.22570002</v>
      </c>
      <c r="Y14" s="29">
        <v>276150766.47510004</v>
      </c>
      <c r="Z14" s="29">
        <v>256579239.9224</v>
      </c>
      <c r="AA14" s="29">
        <v>256010330.61939999</v>
      </c>
      <c r="AB14" s="29">
        <v>331950857.6821</v>
      </c>
      <c r="AC14" s="30">
        <v>3251752350.7861009</v>
      </c>
      <c r="AD14" s="29">
        <v>308923914.08500004</v>
      </c>
      <c r="AE14" s="29">
        <v>265005445.33989999</v>
      </c>
      <c r="AF14" s="29">
        <v>235253296.0873</v>
      </c>
      <c r="AG14" s="29">
        <v>194505590.63339999</v>
      </c>
      <c r="AH14" s="29">
        <v>93667236.941300005</v>
      </c>
      <c r="AI14" s="29">
        <v>168921391.13930002</v>
      </c>
      <c r="AJ14" s="29">
        <v>219732214.30309999</v>
      </c>
      <c r="AK14" s="29">
        <v>249967287.8716</v>
      </c>
      <c r="AL14" s="29">
        <v>310336236.17549998</v>
      </c>
      <c r="AM14" s="29">
        <v>307350954.25830001</v>
      </c>
      <c r="AN14" s="29">
        <v>302861519.1451</v>
      </c>
      <c r="AO14" s="29">
        <v>389351631.94520003</v>
      </c>
      <c r="AP14" s="30">
        <v>3045876717.9250002</v>
      </c>
      <c r="AQ14" s="29">
        <v>328312951.19449997</v>
      </c>
      <c r="AR14" s="29">
        <v>270206243.28909999</v>
      </c>
      <c r="AS14" s="29">
        <v>258877571.7265</v>
      </c>
      <c r="AT14" s="29">
        <v>204926540.51660001</v>
      </c>
      <c r="AU14" s="29">
        <v>233980248.27959999</v>
      </c>
      <c r="AV14" s="29">
        <v>290261643.12160003</v>
      </c>
      <c r="AW14" s="29">
        <v>271472622.88800001</v>
      </c>
      <c r="AX14" s="29">
        <v>284797871.79469997</v>
      </c>
      <c r="AY14" s="29">
        <v>265009968.05429998</v>
      </c>
      <c r="AZ14" s="29">
        <v>250909081.68660003</v>
      </c>
      <c r="BA14" s="29">
        <v>279566545.70170003</v>
      </c>
      <c r="BB14" s="29">
        <v>321416196.29390001</v>
      </c>
      <c r="BC14" s="30">
        <v>3259737484.5471005</v>
      </c>
      <c r="BD14" s="29">
        <v>291910645.68300003</v>
      </c>
      <c r="BE14" s="29">
        <v>254094308.66690001</v>
      </c>
      <c r="BF14" s="29">
        <v>239971345.02689999</v>
      </c>
      <c r="BG14" s="29">
        <v>217626674.06469998</v>
      </c>
      <c r="BH14" s="29">
        <v>319583923.66549999</v>
      </c>
      <c r="BI14" s="29">
        <v>305786501.96330005</v>
      </c>
      <c r="BJ14" s="29">
        <v>280605435.30119997</v>
      </c>
      <c r="BK14" s="29">
        <v>281320576.93720001</v>
      </c>
      <c r="BL14" s="29">
        <v>275416199.94730002</v>
      </c>
      <c r="BM14" s="29">
        <v>264579671.42340001</v>
      </c>
      <c r="BN14" s="29">
        <v>291853950.38950002</v>
      </c>
      <c r="BO14" s="29">
        <v>383736973.1433</v>
      </c>
      <c r="BP14" s="30">
        <v>3406486206.2122002</v>
      </c>
      <c r="BQ14" s="29">
        <v>317258952.43509996</v>
      </c>
      <c r="BR14" s="29">
        <v>267900683.93509999</v>
      </c>
      <c r="BS14" s="29">
        <v>252579368.17229998</v>
      </c>
      <c r="BT14" s="29">
        <v>281274197.21469998</v>
      </c>
      <c r="BU14" s="29">
        <v>276642985.61260003</v>
      </c>
      <c r="BV14" s="29">
        <v>305280138.36370003</v>
      </c>
      <c r="BW14" s="29">
        <v>293551221.22310001</v>
      </c>
      <c r="BX14" s="29">
        <v>301936694.15250003</v>
      </c>
      <c r="BY14" s="29">
        <v>298377996.70319998</v>
      </c>
      <c r="BZ14" s="29">
        <v>293318189.48509997</v>
      </c>
      <c r="CA14" s="29">
        <v>0</v>
      </c>
      <c r="CB14" s="29">
        <v>0</v>
      </c>
      <c r="CC14" s="30">
        <v>2888120427.2974005</v>
      </c>
    </row>
    <row r="15" spans="1:81" ht="13.5" customHeight="1" thickBot="1">
      <c r="A15" s="101"/>
      <c r="B15" s="106"/>
      <c r="C15" s="28" t="s">
        <v>13</v>
      </c>
      <c r="D15" s="29">
        <v>147766118.6891</v>
      </c>
      <c r="E15" s="29">
        <v>108957751.89910001</v>
      </c>
      <c r="F15" s="29">
        <v>157920289.9524</v>
      </c>
      <c r="G15" s="29">
        <v>117795086.52129999</v>
      </c>
      <c r="H15" s="29">
        <v>123968834.78300001</v>
      </c>
      <c r="I15" s="29">
        <v>146407032.69980001</v>
      </c>
      <c r="J15" s="29">
        <v>145230380.26729998</v>
      </c>
      <c r="K15" s="29">
        <v>176753320.7306</v>
      </c>
      <c r="L15" s="29">
        <v>145871566.06389999</v>
      </c>
      <c r="M15" s="29">
        <v>159437211.55940002</v>
      </c>
      <c r="N15" s="29">
        <v>145488174.28849998</v>
      </c>
      <c r="O15" s="29">
        <v>197008632.1049</v>
      </c>
      <c r="P15" s="30">
        <v>1772604399.5593004</v>
      </c>
      <c r="Q15" s="29">
        <v>204593929.83940002</v>
      </c>
      <c r="R15" s="29">
        <v>154412301.961</v>
      </c>
      <c r="S15" s="29">
        <v>148036770.62310001</v>
      </c>
      <c r="T15" s="29">
        <v>145803674.9998</v>
      </c>
      <c r="U15" s="29">
        <v>154309554.1911</v>
      </c>
      <c r="V15" s="29">
        <v>161622897.62</v>
      </c>
      <c r="W15" s="29">
        <v>167148945.84280002</v>
      </c>
      <c r="X15" s="29">
        <v>180633871.57299998</v>
      </c>
      <c r="Y15" s="29">
        <v>165429281.81</v>
      </c>
      <c r="Z15" s="29">
        <v>209067666.0169</v>
      </c>
      <c r="AA15" s="29">
        <v>190862487.11430001</v>
      </c>
      <c r="AB15" s="29">
        <v>228332471.11880001</v>
      </c>
      <c r="AC15" s="30">
        <v>2110253852.7101996</v>
      </c>
      <c r="AD15" s="29">
        <v>269966589.43529999</v>
      </c>
      <c r="AE15" s="29">
        <v>153382258.68700001</v>
      </c>
      <c r="AF15" s="29">
        <v>220376296.81050003</v>
      </c>
      <c r="AG15" s="29">
        <v>173628454.4287</v>
      </c>
      <c r="AH15" s="29">
        <v>159119826.2252</v>
      </c>
      <c r="AI15" s="29">
        <v>183989503.66760001</v>
      </c>
      <c r="AJ15" s="29">
        <v>209510464.73150003</v>
      </c>
      <c r="AK15" s="29">
        <v>189721842.81060001</v>
      </c>
      <c r="AL15" s="29">
        <v>258221024.6963</v>
      </c>
      <c r="AM15" s="29">
        <v>231958870.87419999</v>
      </c>
      <c r="AN15" s="29">
        <v>223001989.40920001</v>
      </c>
      <c r="AO15" s="29">
        <v>319034213.29829997</v>
      </c>
      <c r="AP15" s="30">
        <v>2591911335.0744004</v>
      </c>
      <c r="AQ15" s="29">
        <v>351579718.76609993</v>
      </c>
      <c r="AR15" s="29">
        <v>252651035.62029999</v>
      </c>
      <c r="AS15" s="29">
        <v>267541132.5413</v>
      </c>
      <c r="AT15" s="29">
        <v>237966907.8786</v>
      </c>
      <c r="AU15" s="29">
        <v>223691438.84240001</v>
      </c>
      <c r="AV15" s="29">
        <v>261222082.47499996</v>
      </c>
      <c r="AW15" s="29">
        <v>250587191.74790001</v>
      </c>
      <c r="AX15" s="29">
        <v>266392419.32159999</v>
      </c>
      <c r="AY15" s="29">
        <v>248058821.21959999</v>
      </c>
      <c r="AZ15" s="29">
        <v>266767865.4404</v>
      </c>
      <c r="BA15" s="29">
        <v>254677080.74080002</v>
      </c>
      <c r="BB15" s="29">
        <v>401654830.28679997</v>
      </c>
      <c r="BC15" s="30">
        <v>3282790524.8808012</v>
      </c>
      <c r="BD15" s="29">
        <v>327245937.90260005</v>
      </c>
      <c r="BE15" s="29">
        <v>320963607.20509994</v>
      </c>
      <c r="BF15" s="29">
        <v>269742397.13059998</v>
      </c>
      <c r="BG15" s="29">
        <v>240695330.14300001</v>
      </c>
      <c r="BH15" s="29">
        <v>260726831.07840002</v>
      </c>
      <c r="BI15" s="29">
        <v>284523332.59679997</v>
      </c>
      <c r="BJ15" s="29">
        <v>304237532.77590001</v>
      </c>
      <c r="BK15" s="29">
        <v>368461687.56560004</v>
      </c>
      <c r="BL15" s="29">
        <v>247909375.4853</v>
      </c>
      <c r="BM15" s="29">
        <v>309830865.6476</v>
      </c>
      <c r="BN15" s="29">
        <v>313426388.55879998</v>
      </c>
      <c r="BO15" s="29">
        <v>489427856.9993</v>
      </c>
      <c r="BP15" s="30">
        <v>3737191143.0889997</v>
      </c>
      <c r="BQ15" s="29">
        <v>376769320.99430001</v>
      </c>
      <c r="BR15" s="29">
        <v>262389691.50569999</v>
      </c>
      <c r="BS15" s="29">
        <v>363747862.35829997</v>
      </c>
      <c r="BT15" s="29">
        <v>283748213.68059999</v>
      </c>
      <c r="BU15" s="29">
        <v>307122840.1239</v>
      </c>
      <c r="BV15" s="29">
        <v>341497814.67790002</v>
      </c>
      <c r="BW15" s="29">
        <v>299381165.78710002</v>
      </c>
      <c r="BX15" s="29">
        <v>337041864.61559999</v>
      </c>
      <c r="BY15" s="29">
        <v>306836688.8987</v>
      </c>
      <c r="BZ15" s="29">
        <v>313347394.2798</v>
      </c>
      <c r="CA15" s="29">
        <v>0</v>
      </c>
      <c r="CB15" s="29">
        <v>0</v>
      </c>
      <c r="CC15" s="30">
        <v>3191882856.9219007</v>
      </c>
    </row>
    <row r="16" spans="1:81" ht="13.5" customHeight="1" thickBot="1">
      <c r="A16" s="101"/>
      <c r="B16" s="106"/>
      <c r="C16" s="28" t="s">
        <v>14</v>
      </c>
      <c r="D16" s="29">
        <v>282212954.25550002</v>
      </c>
      <c r="E16" s="29">
        <v>218619779.57279998</v>
      </c>
      <c r="F16" s="29">
        <v>349504858.79030007</v>
      </c>
      <c r="G16" s="29">
        <v>383430825.05980003</v>
      </c>
      <c r="H16" s="29">
        <v>387770289.14590001</v>
      </c>
      <c r="I16" s="29">
        <v>491692318.2105</v>
      </c>
      <c r="J16" s="29">
        <v>422879949.10210001</v>
      </c>
      <c r="K16" s="29">
        <v>492447431.70609999</v>
      </c>
      <c r="L16" s="29">
        <v>429766591.66140002</v>
      </c>
      <c r="M16" s="29">
        <v>472627274.62390006</v>
      </c>
      <c r="N16" s="29">
        <v>353475023.17260003</v>
      </c>
      <c r="O16" s="29">
        <v>309864039.28149998</v>
      </c>
      <c r="P16" s="30">
        <v>4594291334.5823994</v>
      </c>
      <c r="Q16" s="29">
        <v>277725139.76269996</v>
      </c>
      <c r="R16" s="29">
        <v>288799688.62339997</v>
      </c>
      <c r="S16" s="29">
        <v>338974683.35829997</v>
      </c>
      <c r="T16" s="29">
        <v>408360930.01460004</v>
      </c>
      <c r="U16" s="29">
        <v>523019967.4898001</v>
      </c>
      <c r="V16" s="29">
        <v>528823335.3204</v>
      </c>
      <c r="W16" s="29">
        <v>532692466.00030005</v>
      </c>
      <c r="X16" s="29">
        <v>535517520.87169993</v>
      </c>
      <c r="Y16" s="29">
        <v>513868266.16209996</v>
      </c>
      <c r="Z16" s="29">
        <v>586671720.30250001</v>
      </c>
      <c r="AA16" s="29">
        <v>431654122.61219996</v>
      </c>
      <c r="AB16" s="29">
        <v>344715632.30229998</v>
      </c>
      <c r="AC16" s="30">
        <v>5310823472.820302</v>
      </c>
      <c r="AD16" s="29">
        <v>360492557.76609999</v>
      </c>
      <c r="AE16" s="29">
        <v>298423087.92579997</v>
      </c>
      <c r="AF16" s="29">
        <v>593746077.28380001</v>
      </c>
      <c r="AG16" s="29">
        <v>525568437.47140002</v>
      </c>
      <c r="AH16" s="29">
        <v>579993424.64279997</v>
      </c>
      <c r="AI16" s="29">
        <v>604549012.84319997</v>
      </c>
      <c r="AJ16" s="29">
        <v>654372214.30869997</v>
      </c>
      <c r="AK16" s="29">
        <v>766669151.70379996</v>
      </c>
      <c r="AL16" s="29">
        <v>753762138.49870002</v>
      </c>
      <c r="AM16" s="29">
        <v>773914032.77270007</v>
      </c>
      <c r="AN16" s="29">
        <v>596742733.2881</v>
      </c>
      <c r="AO16" s="29">
        <v>371846857.02630001</v>
      </c>
      <c r="AP16" s="30">
        <v>6880079725.5314026</v>
      </c>
      <c r="AQ16" s="29">
        <v>441486639.61680001</v>
      </c>
      <c r="AR16" s="29">
        <v>429370099.25649995</v>
      </c>
      <c r="AS16" s="29">
        <v>843993269.61090004</v>
      </c>
      <c r="AT16" s="29">
        <v>791899556.44359994</v>
      </c>
      <c r="AU16" s="29">
        <v>753668069.09609997</v>
      </c>
      <c r="AV16" s="29">
        <v>823866914.15179992</v>
      </c>
      <c r="AW16" s="29">
        <v>948644804.36979997</v>
      </c>
      <c r="AX16" s="29">
        <v>1255820189.8795002</v>
      </c>
      <c r="AY16" s="29">
        <v>1159881285.6129</v>
      </c>
      <c r="AZ16" s="29">
        <v>940007514.64769995</v>
      </c>
      <c r="BA16" s="29">
        <v>644094706.60529995</v>
      </c>
      <c r="BB16" s="29">
        <v>602695956.62989998</v>
      </c>
      <c r="BC16" s="30">
        <v>9635429005.9208012</v>
      </c>
      <c r="BD16" s="29">
        <v>863520866.20689988</v>
      </c>
      <c r="BE16" s="29">
        <v>888196810.8295002</v>
      </c>
      <c r="BF16" s="29">
        <v>825467040.36370003</v>
      </c>
      <c r="BG16" s="29">
        <v>823301558.20130002</v>
      </c>
      <c r="BH16" s="29">
        <v>912259908.19270003</v>
      </c>
      <c r="BI16" s="29">
        <v>1350225399.3619001</v>
      </c>
      <c r="BJ16" s="29">
        <v>1473168548.2016001</v>
      </c>
      <c r="BK16" s="29">
        <v>1825785769.3340001</v>
      </c>
      <c r="BL16" s="29">
        <v>1617459524.7950001</v>
      </c>
      <c r="BM16" s="29">
        <v>1240182169.6570001</v>
      </c>
      <c r="BN16" s="29">
        <v>824263419.95560002</v>
      </c>
      <c r="BO16" s="29">
        <v>793249746.66499996</v>
      </c>
      <c r="BP16" s="30">
        <v>13437080761.764194</v>
      </c>
      <c r="BQ16" s="29">
        <v>1168266849.8914001</v>
      </c>
      <c r="BR16" s="29">
        <v>1014547969.2986</v>
      </c>
      <c r="BS16" s="29">
        <v>923193335.5941999</v>
      </c>
      <c r="BT16" s="29">
        <v>816038586.05379987</v>
      </c>
      <c r="BU16" s="29">
        <v>1079389399.7699001</v>
      </c>
      <c r="BV16" s="29">
        <v>1239456794.9856</v>
      </c>
      <c r="BW16" s="29">
        <v>1598802528.799</v>
      </c>
      <c r="BX16" s="29">
        <v>1765669034.4805</v>
      </c>
      <c r="BY16" s="29">
        <v>1453157392.5569</v>
      </c>
      <c r="BZ16" s="29">
        <v>1234812260.8954999</v>
      </c>
      <c r="CA16" s="29">
        <v>0</v>
      </c>
      <c r="CB16" s="29">
        <v>0</v>
      </c>
      <c r="CC16" s="30">
        <v>12293334152.325403</v>
      </c>
    </row>
    <row r="17" spans="1:81" ht="13.5" customHeight="1" thickBot="1">
      <c r="A17" s="101"/>
      <c r="B17" s="106"/>
      <c r="C17" s="28" t="s">
        <v>15</v>
      </c>
      <c r="D17" s="29">
        <v>65463434.500000007</v>
      </c>
      <c r="E17" s="29">
        <v>37627380.279300004</v>
      </c>
      <c r="F17" s="29">
        <v>54476244.3178</v>
      </c>
      <c r="G17" s="29">
        <v>52935027.6395</v>
      </c>
      <c r="H17" s="29">
        <v>54462137.259300001</v>
      </c>
      <c r="I17" s="29">
        <v>113554368.81389998</v>
      </c>
      <c r="J17" s="29">
        <v>32809352.069499999</v>
      </c>
      <c r="K17" s="29">
        <v>50186190.382100001</v>
      </c>
      <c r="L17" s="29">
        <v>81102930.594799995</v>
      </c>
      <c r="M17" s="29">
        <v>61443381.300499998</v>
      </c>
      <c r="N17" s="29">
        <v>51446470.230599999</v>
      </c>
      <c r="O17" s="29">
        <v>62681812.041200012</v>
      </c>
      <c r="P17" s="30">
        <v>718188729.42850053</v>
      </c>
      <c r="Q17" s="29">
        <v>54348004.653200008</v>
      </c>
      <c r="R17" s="29">
        <v>115407412.12549999</v>
      </c>
      <c r="S17" s="29">
        <v>84678774.309100002</v>
      </c>
      <c r="T17" s="29">
        <v>66512489.176899999</v>
      </c>
      <c r="U17" s="29">
        <v>111406930.06519999</v>
      </c>
      <c r="V17" s="29">
        <v>68759769.018999994</v>
      </c>
      <c r="W17" s="29">
        <v>49437238.518200003</v>
      </c>
      <c r="X17" s="29">
        <v>50425552.250699997</v>
      </c>
      <c r="Y17" s="29">
        <v>80796750.210299999</v>
      </c>
      <c r="Z17" s="29">
        <v>38873186.369599998</v>
      </c>
      <c r="AA17" s="29">
        <v>44342109.568899997</v>
      </c>
      <c r="AB17" s="29">
        <v>62013900.8499</v>
      </c>
      <c r="AC17" s="30">
        <v>827002117.1164999</v>
      </c>
      <c r="AD17" s="29">
        <v>65161237.027399994</v>
      </c>
      <c r="AE17" s="29">
        <v>120775747.8178</v>
      </c>
      <c r="AF17" s="29">
        <v>103701887.1568</v>
      </c>
      <c r="AG17" s="29">
        <v>106459083.3392</v>
      </c>
      <c r="AH17" s="29">
        <v>122050638.18179999</v>
      </c>
      <c r="AI17" s="29">
        <v>125347381.7801</v>
      </c>
      <c r="AJ17" s="29">
        <v>90173274.791999996</v>
      </c>
      <c r="AK17" s="29">
        <v>105564925.95039999</v>
      </c>
      <c r="AL17" s="29">
        <v>47516867.631399997</v>
      </c>
      <c r="AM17" s="29">
        <v>136546783.36749998</v>
      </c>
      <c r="AN17" s="29">
        <v>89754289.765900001</v>
      </c>
      <c r="AO17" s="29">
        <v>77458448.359800011</v>
      </c>
      <c r="AP17" s="30">
        <v>1190510565.1701005</v>
      </c>
      <c r="AQ17" s="29">
        <v>124345116.6314</v>
      </c>
      <c r="AR17" s="29">
        <v>80035361.747899994</v>
      </c>
      <c r="AS17" s="29">
        <v>133462222.43429999</v>
      </c>
      <c r="AT17" s="29">
        <v>104765617.2175</v>
      </c>
      <c r="AU17" s="29">
        <v>89166574.285599977</v>
      </c>
      <c r="AV17" s="29">
        <v>82808082.456499994</v>
      </c>
      <c r="AW17" s="29">
        <v>90602504.882699996</v>
      </c>
      <c r="AX17" s="29">
        <v>126290340.89480001</v>
      </c>
      <c r="AY17" s="29">
        <v>190713612.92340004</v>
      </c>
      <c r="AZ17" s="29">
        <v>88452615.090499997</v>
      </c>
      <c r="BA17" s="29">
        <v>113087971.10900001</v>
      </c>
      <c r="BB17" s="29">
        <v>181339841.0679</v>
      </c>
      <c r="BC17" s="30">
        <v>1405069860.7415001</v>
      </c>
      <c r="BD17" s="29">
        <v>112690124.5608</v>
      </c>
      <c r="BE17" s="29">
        <v>175478265.44999999</v>
      </c>
      <c r="BF17" s="29">
        <v>66835211.337799996</v>
      </c>
      <c r="BG17" s="29">
        <v>59363561.678999998</v>
      </c>
      <c r="BH17" s="29">
        <v>122827844.07499999</v>
      </c>
      <c r="BI17" s="29">
        <v>126877497.33709998</v>
      </c>
      <c r="BJ17" s="29">
        <v>87407456.305900007</v>
      </c>
      <c r="BK17" s="29">
        <v>176959369.57529998</v>
      </c>
      <c r="BL17" s="29">
        <v>119843883.8461</v>
      </c>
      <c r="BM17" s="29">
        <v>171813870.49169999</v>
      </c>
      <c r="BN17" s="29">
        <v>117402745.3865</v>
      </c>
      <c r="BO17" s="29">
        <v>166504318.49920002</v>
      </c>
      <c r="BP17" s="30">
        <v>1504004148.5443997</v>
      </c>
      <c r="BQ17" s="29">
        <v>132653266.4771</v>
      </c>
      <c r="BR17" s="29">
        <v>157667723.3168</v>
      </c>
      <c r="BS17" s="29">
        <v>143097915.21609998</v>
      </c>
      <c r="BT17" s="29">
        <v>86397944.997200012</v>
      </c>
      <c r="BU17" s="29">
        <v>106570940.16569999</v>
      </c>
      <c r="BV17" s="29">
        <v>104305911.1318</v>
      </c>
      <c r="BW17" s="29">
        <v>116122895.9663</v>
      </c>
      <c r="BX17" s="29">
        <v>194072231.40330002</v>
      </c>
      <c r="BY17" s="29">
        <v>107607698.3365</v>
      </c>
      <c r="BZ17" s="29">
        <v>178666751.21700001</v>
      </c>
      <c r="CA17" s="29">
        <v>0</v>
      </c>
      <c r="CB17" s="29">
        <v>0</v>
      </c>
      <c r="CC17" s="30">
        <v>1327163278.2278004</v>
      </c>
    </row>
    <row r="18" spans="1:81" ht="13.5" customHeight="1" thickBot="1">
      <c r="A18" s="101"/>
      <c r="B18" s="106"/>
      <c r="C18" s="32" t="s">
        <v>16</v>
      </c>
      <c r="D18" s="29">
        <v>51443693.841200002</v>
      </c>
      <c r="E18" s="29">
        <v>144824218.25870001</v>
      </c>
      <c r="F18" s="29">
        <v>30717984.071400002</v>
      </c>
      <c r="G18" s="29">
        <v>26791479.150300004</v>
      </c>
      <c r="H18" s="29">
        <v>42074707.469599999</v>
      </c>
      <c r="I18" s="29">
        <v>121719909.7685</v>
      </c>
      <c r="J18" s="29">
        <v>270747762.69889998</v>
      </c>
      <c r="K18" s="29">
        <v>46560721.999199994</v>
      </c>
      <c r="L18" s="29">
        <v>62444575.8376</v>
      </c>
      <c r="M18" s="29">
        <v>143875881.77359998</v>
      </c>
      <c r="N18" s="29">
        <v>91511508.578800008</v>
      </c>
      <c r="O18" s="29">
        <v>93362422.21800001</v>
      </c>
      <c r="P18" s="30">
        <v>1126074865.6658001</v>
      </c>
      <c r="Q18" s="29">
        <v>44451581.721699998</v>
      </c>
      <c r="R18" s="29">
        <v>35201190.548900001</v>
      </c>
      <c r="S18" s="29">
        <v>142467179.40880001</v>
      </c>
      <c r="T18" s="29">
        <v>49572359.381700002</v>
      </c>
      <c r="U18" s="29">
        <v>18186896.839000002</v>
      </c>
      <c r="V18" s="29">
        <v>41857812.480000004</v>
      </c>
      <c r="W18" s="29">
        <v>349939502.99019998</v>
      </c>
      <c r="X18" s="29">
        <v>62504007.593599997</v>
      </c>
      <c r="Y18" s="29">
        <v>61874483.845100001</v>
      </c>
      <c r="Z18" s="29">
        <v>117249859.59779999</v>
      </c>
      <c r="AA18" s="29">
        <v>31726839.270000003</v>
      </c>
      <c r="AB18" s="29">
        <v>64888126.739099994</v>
      </c>
      <c r="AC18" s="30">
        <v>1019919840.4159</v>
      </c>
      <c r="AD18" s="29">
        <v>99788345.490500003</v>
      </c>
      <c r="AE18" s="29">
        <v>262578492.77180001</v>
      </c>
      <c r="AF18" s="29">
        <v>51751183.9582</v>
      </c>
      <c r="AG18" s="29">
        <v>54154493.329500005</v>
      </c>
      <c r="AH18" s="29">
        <v>14411774.449999999</v>
      </c>
      <c r="AI18" s="29">
        <v>652221430.80999994</v>
      </c>
      <c r="AJ18" s="29">
        <v>160814239.50010002</v>
      </c>
      <c r="AK18" s="29">
        <v>80587317.983700007</v>
      </c>
      <c r="AL18" s="29">
        <v>67519245.358799994</v>
      </c>
      <c r="AM18" s="29">
        <v>56811126.799899995</v>
      </c>
      <c r="AN18" s="29">
        <v>28464291.818799999</v>
      </c>
      <c r="AO18" s="29">
        <v>31214942.200400002</v>
      </c>
      <c r="AP18" s="30">
        <v>1560316884.4717004</v>
      </c>
      <c r="AQ18" s="29">
        <v>244491620.79980001</v>
      </c>
      <c r="AR18" s="29">
        <v>167252494.06029999</v>
      </c>
      <c r="AS18" s="29">
        <v>184857659.0219</v>
      </c>
      <c r="AT18" s="29">
        <v>106985884.3705</v>
      </c>
      <c r="AU18" s="29">
        <v>55928610.758500002</v>
      </c>
      <c r="AV18" s="29">
        <v>631150405.10039997</v>
      </c>
      <c r="AW18" s="29">
        <v>125680913.3698</v>
      </c>
      <c r="AX18" s="29">
        <v>114119757.7491</v>
      </c>
      <c r="AY18" s="29">
        <v>64752595.417799994</v>
      </c>
      <c r="AZ18" s="29">
        <v>97680362.907500014</v>
      </c>
      <c r="BA18" s="29">
        <v>45496396</v>
      </c>
      <c r="BB18" s="29">
        <v>45468519.5898</v>
      </c>
      <c r="BC18" s="30">
        <v>1883865219.1454003</v>
      </c>
      <c r="BD18" s="29">
        <v>110500591.15009999</v>
      </c>
      <c r="BE18" s="29">
        <v>342132972.30089998</v>
      </c>
      <c r="BF18" s="29">
        <v>93297041.269600004</v>
      </c>
      <c r="BG18" s="29">
        <v>117388314.6028</v>
      </c>
      <c r="BH18" s="29">
        <v>78627203.1197</v>
      </c>
      <c r="BI18" s="29">
        <v>743901303.29910004</v>
      </c>
      <c r="BJ18" s="29">
        <v>98669064.149100006</v>
      </c>
      <c r="BK18" s="29">
        <v>64514098.749500006</v>
      </c>
      <c r="BL18" s="29">
        <v>162971676.43880001</v>
      </c>
      <c r="BM18" s="29">
        <v>107446651.1032</v>
      </c>
      <c r="BN18" s="29">
        <v>81572801.131699994</v>
      </c>
      <c r="BO18" s="29">
        <v>40449322.9802</v>
      </c>
      <c r="BP18" s="30">
        <v>2041471040.2946999</v>
      </c>
      <c r="BQ18" s="29">
        <v>118913075.1199</v>
      </c>
      <c r="BR18" s="29">
        <v>95036784.58950001</v>
      </c>
      <c r="BS18" s="29">
        <v>332351532.05079997</v>
      </c>
      <c r="BT18" s="29">
        <v>55061424.210000001</v>
      </c>
      <c r="BU18" s="29">
        <v>79327193.547100008</v>
      </c>
      <c r="BV18" s="29">
        <v>738010170.86010003</v>
      </c>
      <c r="BW18" s="29">
        <v>68594419.239299998</v>
      </c>
      <c r="BX18" s="29">
        <v>88171437.620499998</v>
      </c>
      <c r="BY18" s="29">
        <v>153837742.73890001</v>
      </c>
      <c r="BZ18" s="29">
        <v>127125592.3407</v>
      </c>
      <c r="CA18" s="29">
        <v>0</v>
      </c>
      <c r="CB18" s="29">
        <v>0</v>
      </c>
      <c r="CC18" s="30">
        <v>1856429372.3168006</v>
      </c>
    </row>
    <row r="19" spans="1:81" ht="13.5" customHeight="1" thickBot="1">
      <c r="A19" s="33" t="s">
        <v>17</v>
      </c>
      <c r="B19" s="34"/>
      <c r="C19" s="35"/>
      <c r="D19" s="36">
        <v>5692701634.5572014</v>
      </c>
      <c r="E19" s="36">
        <v>4881298418.9705963</v>
      </c>
      <c r="F19" s="36">
        <v>5771020098.6146011</v>
      </c>
      <c r="G19" s="36">
        <v>5512443867.1104021</v>
      </c>
      <c r="H19" s="36">
        <v>5722795833.3244009</v>
      </c>
      <c r="I19" s="36">
        <v>6198415338.3469019</v>
      </c>
      <c r="J19" s="36">
        <v>6418373190.4605007</v>
      </c>
      <c r="K19" s="36">
        <v>6394738085.4416008</v>
      </c>
      <c r="L19" s="36">
        <v>5610081071.8222008</v>
      </c>
      <c r="M19" s="36">
        <v>6035906301.6463985</v>
      </c>
      <c r="N19" s="36">
        <v>5750119865.5316982</v>
      </c>
      <c r="O19" s="36">
        <v>6150384204.9605026</v>
      </c>
      <c r="P19" s="36">
        <v>70138277910.786911</v>
      </c>
      <c r="Q19" s="36">
        <v>5872361107.1658001</v>
      </c>
      <c r="R19" s="36">
        <v>5322882651.4685993</v>
      </c>
      <c r="S19" s="36">
        <v>6176035133.8174009</v>
      </c>
      <c r="T19" s="36">
        <v>6003774300.799201</v>
      </c>
      <c r="U19" s="36">
        <v>6265516084.7583961</v>
      </c>
      <c r="V19" s="36">
        <v>5912261244.2218971</v>
      </c>
      <c r="W19" s="36">
        <v>7015402944.6153002</v>
      </c>
      <c r="X19" s="36">
        <v>6521102155.9090042</v>
      </c>
      <c r="Y19" s="36">
        <v>5832061017.5111027</v>
      </c>
      <c r="Z19" s="36">
        <v>6416298920.8824005</v>
      </c>
      <c r="AA19" s="36">
        <v>5912348439.4237003</v>
      </c>
      <c r="AB19" s="36">
        <v>6614741733.9532003</v>
      </c>
      <c r="AC19" s="36">
        <v>73864785734.526031</v>
      </c>
      <c r="AD19" s="36">
        <v>6247722737.8105011</v>
      </c>
      <c r="AE19" s="36">
        <v>5503201246.8283005</v>
      </c>
      <c r="AF19" s="36">
        <v>6353843202.1742001</v>
      </c>
      <c r="AG19" s="36">
        <v>5807065388.8126993</v>
      </c>
      <c r="AH19" s="36">
        <v>5507424890.5225983</v>
      </c>
      <c r="AI19" s="36">
        <v>7009212079.617898</v>
      </c>
      <c r="AJ19" s="36">
        <v>7184407200.4213972</v>
      </c>
      <c r="AK19" s="36">
        <v>6797598400.3980999</v>
      </c>
      <c r="AL19" s="36">
        <v>6823656718.2768021</v>
      </c>
      <c r="AM19" s="36">
        <v>7228568287.9155998</v>
      </c>
      <c r="AN19" s="36">
        <v>6594463704.0462017</v>
      </c>
      <c r="AO19" s="36">
        <v>7270240297.900898</v>
      </c>
      <c r="AP19" s="36">
        <v>78327404154.725204</v>
      </c>
      <c r="AQ19" s="36">
        <v>6900151339.8578005</v>
      </c>
      <c r="AR19" s="36">
        <v>6325819130.9177017</v>
      </c>
      <c r="AS19" s="36">
        <v>7199434158.445302</v>
      </c>
      <c r="AT19" s="36">
        <v>6456934603.171998</v>
      </c>
      <c r="AU19" s="36">
        <v>6860673547.0385017</v>
      </c>
      <c r="AV19" s="36">
        <v>8298077040.7439003</v>
      </c>
      <c r="AW19" s="36">
        <v>7900251557.0702038</v>
      </c>
      <c r="AX19" s="36">
        <v>8131150899.0045986</v>
      </c>
      <c r="AY19" s="36">
        <v>7803843518.224699</v>
      </c>
      <c r="AZ19" s="36">
        <v>7498917825.1766987</v>
      </c>
      <c r="BA19" s="36">
        <v>7573886421.0381975</v>
      </c>
      <c r="BB19" s="36">
        <v>8851583575.6828041</v>
      </c>
      <c r="BC19" s="36">
        <v>89800723616.372314</v>
      </c>
      <c r="BD19" s="36">
        <v>8315907856.1079979</v>
      </c>
      <c r="BE19" s="36">
        <v>8116910833.9206047</v>
      </c>
      <c r="BF19" s="36">
        <v>8465768075.8882008</v>
      </c>
      <c r="BG19" s="36">
        <v>7991435613.077198</v>
      </c>
      <c r="BH19" s="36">
        <v>8999757670.9837017</v>
      </c>
      <c r="BI19" s="36">
        <v>10726121818.246399</v>
      </c>
      <c r="BJ19" s="36">
        <v>10124169983.676996</v>
      </c>
      <c r="BK19" s="36">
        <v>10854457432.761402</v>
      </c>
      <c r="BL19" s="36">
        <v>10289446880.481892</v>
      </c>
      <c r="BM19" s="36">
        <v>9662526933.2862015</v>
      </c>
      <c r="BN19" s="36">
        <v>9167313334.8728065</v>
      </c>
      <c r="BO19" s="36">
        <v>10547557338.285002</v>
      </c>
      <c r="BP19" s="36">
        <v>113261373771.58838</v>
      </c>
      <c r="BQ19" s="36">
        <v>10043592525.471199</v>
      </c>
      <c r="BR19" s="36">
        <v>8920178286.7596989</v>
      </c>
      <c r="BS19" s="36">
        <v>10450945922.930799</v>
      </c>
      <c r="BT19" s="36">
        <v>8960493243.8748989</v>
      </c>
      <c r="BU19" s="36">
        <v>10273987758.618797</v>
      </c>
      <c r="BV19" s="36">
        <v>11599354227.902802</v>
      </c>
      <c r="BW19" s="36">
        <v>11162266928.032198</v>
      </c>
      <c r="BX19" s="36">
        <v>11466578589.304501</v>
      </c>
      <c r="BY19" s="36">
        <v>10534673072.402699</v>
      </c>
      <c r="BZ19" s="36">
        <v>10324941404.444695</v>
      </c>
      <c r="CA19" s="36">
        <v>0</v>
      </c>
      <c r="CB19" s="36">
        <v>0</v>
      </c>
      <c r="CC19" s="36">
        <v>103737011959.74219</v>
      </c>
    </row>
    <row r="20" spans="1:81" ht="3.95" customHeight="1" thickBot="1"/>
    <row r="21" spans="1:81" ht="13.5" customHeight="1" thickBot="1">
      <c r="A21" s="100" t="s">
        <v>18</v>
      </c>
      <c r="B21" s="107" t="s">
        <v>19</v>
      </c>
      <c r="C21" s="38" t="s">
        <v>20</v>
      </c>
      <c r="D21" s="29">
        <v>1083237269.2697999</v>
      </c>
      <c r="E21" s="29">
        <v>1177349858.1884</v>
      </c>
      <c r="F21" s="29">
        <v>1198940345.7964001</v>
      </c>
      <c r="G21" s="29">
        <v>1230658382.1549001</v>
      </c>
      <c r="H21" s="29">
        <v>1237720531.7121999</v>
      </c>
      <c r="I21" s="29">
        <v>1279048039.3885999</v>
      </c>
      <c r="J21" s="29">
        <v>1222185278.9426</v>
      </c>
      <c r="K21" s="29">
        <v>1325238090.8694</v>
      </c>
      <c r="L21" s="29">
        <v>1193744053.0897</v>
      </c>
      <c r="M21" s="29">
        <v>1318529216.4519</v>
      </c>
      <c r="N21" s="29">
        <v>1228259828.0897999</v>
      </c>
      <c r="O21" s="29">
        <v>1500676910.0306001</v>
      </c>
      <c r="P21" s="30">
        <v>14995587803.984299</v>
      </c>
      <c r="Q21" s="29">
        <v>1210891725.9326</v>
      </c>
      <c r="R21" s="29">
        <v>1313961782.2516999</v>
      </c>
      <c r="S21" s="29">
        <v>1234109805.3053999</v>
      </c>
      <c r="T21" s="29">
        <v>1547290440.1567998</v>
      </c>
      <c r="U21" s="29">
        <v>1575963831.1869001</v>
      </c>
      <c r="V21" s="29">
        <v>1483551695.2186</v>
      </c>
      <c r="W21" s="29">
        <v>1595385927.5370998</v>
      </c>
      <c r="X21" s="29">
        <v>1589561681.8104</v>
      </c>
      <c r="Y21" s="29">
        <v>1516930184.3864999</v>
      </c>
      <c r="Z21" s="29">
        <v>1665907188.3552001</v>
      </c>
      <c r="AA21" s="29">
        <v>1458717493.8892999</v>
      </c>
      <c r="AB21" s="29">
        <v>1758351481.5452001</v>
      </c>
      <c r="AC21" s="30">
        <v>17950623237.575703</v>
      </c>
      <c r="AD21" s="29">
        <v>1492878781.1574001</v>
      </c>
      <c r="AE21" s="29">
        <v>1470746978.9273</v>
      </c>
      <c r="AF21" s="29">
        <v>1596857392.0665998</v>
      </c>
      <c r="AG21" s="29">
        <v>1488521804.3798001</v>
      </c>
      <c r="AH21" s="29">
        <v>1499861864.6299</v>
      </c>
      <c r="AI21" s="29">
        <v>1630082729.9649</v>
      </c>
      <c r="AJ21" s="29">
        <v>1793374089.4219999</v>
      </c>
      <c r="AK21" s="29">
        <v>1818865180.8534</v>
      </c>
      <c r="AL21" s="29">
        <v>1800378969.4865999</v>
      </c>
      <c r="AM21" s="29">
        <v>1686358487.5391998</v>
      </c>
      <c r="AN21" s="29">
        <v>1683058917.8907001</v>
      </c>
      <c r="AO21" s="29">
        <v>2002531747.0678999</v>
      </c>
      <c r="AP21" s="30">
        <v>19963516943.385696</v>
      </c>
      <c r="AQ21" s="29">
        <v>1629440604.8280001</v>
      </c>
      <c r="AR21" s="29">
        <v>1675949279.6437001</v>
      </c>
      <c r="AS21" s="29">
        <v>1925847183.8304</v>
      </c>
      <c r="AT21" s="29">
        <v>1837804310.4468999</v>
      </c>
      <c r="AU21" s="29">
        <v>1873187896.0219998</v>
      </c>
      <c r="AV21" s="29">
        <v>1991794232.2880001</v>
      </c>
      <c r="AW21" s="29">
        <v>1968559929.0041001</v>
      </c>
      <c r="AX21" s="29">
        <v>2112102091.2502999</v>
      </c>
      <c r="AY21" s="29">
        <v>2009798149.4790001</v>
      </c>
      <c r="AZ21" s="29">
        <v>1986314489.9145999</v>
      </c>
      <c r="BA21" s="29">
        <v>2052945192.0658</v>
      </c>
      <c r="BB21" s="29">
        <v>2377025223.2891998</v>
      </c>
      <c r="BC21" s="30">
        <v>23440768582.062004</v>
      </c>
      <c r="BD21" s="29">
        <v>1919448367.2671001</v>
      </c>
      <c r="BE21" s="29">
        <v>1972159499.6257999</v>
      </c>
      <c r="BF21" s="29">
        <v>2291203760.7487998</v>
      </c>
      <c r="BG21" s="29">
        <v>2085170235.6887002</v>
      </c>
      <c r="BH21" s="29">
        <v>2314910297.7869</v>
      </c>
      <c r="BI21" s="29">
        <v>2239803703.0011001</v>
      </c>
      <c r="BJ21" s="29">
        <v>2183400305.6876001</v>
      </c>
      <c r="BK21" s="29">
        <v>2449730759.8999996</v>
      </c>
      <c r="BL21" s="29">
        <v>2358903698.5995002</v>
      </c>
      <c r="BM21" s="29">
        <v>2320384255.6907001</v>
      </c>
      <c r="BN21" s="29">
        <v>2320061617.5071001</v>
      </c>
      <c r="BO21" s="29">
        <v>2518280256.8052998</v>
      </c>
      <c r="BP21" s="30">
        <v>26973456758.308601</v>
      </c>
      <c r="BQ21" s="29">
        <v>2227180828.4473</v>
      </c>
      <c r="BR21" s="29">
        <v>2211048803.6875</v>
      </c>
      <c r="BS21" s="29">
        <v>2506029653.4777002</v>
      </c>
      <c r="BT21" s="29">
        <v>2255710200.2646999</v>
      </c>
      <c r="BU21" s="29">
        <v>2533687838.8274002</v>
      </c>
      <c r="BV21" s="29">
        <v>2532850632.2802</v>
      </c>
      <c r="BW21" s="29">
        <v>2457772160.9377003</v>
      </c>
      <c r="BX21" s="29">
        <v>2694344512.0250001</v>
      </c>
      <c r="BY21" s="29">
        <v>2634294196.3136001</v>
      </c>
      <c r="BZ21" s="29">
        <v>2797554275.5035</v>
      </c>
      <c r="CA21" s="29">
        <v>0</v>
      </c>
      <c r="CB21" s="29">
        <v>0</v>
      </c>
      <c r="CC21" s="30">
        <v>24850473101.764599</v>
      </c>
    </row>
    <row r="22" spans="1:81" ht="13.5" customHeight="1" thickBot="1">
      <c r="A22" s="101"/>
      <c r="B22" s="107"/>
      <c r="C22" s="27" t="s">
        <v>21</v>
      </c>
      <c r="D22" s="29">
        <v>830010094.30239999</v>
      </c>
      <c r="E22" s="29">
        <v>831513497.34210002</v>
      </c>
      <c r="F22" s="29">
        <v>927306471.44560003</v>
      </c>
      <c r="G22" s="29">
        <v>894296102.64609993</v>
      </c>
      <c r="H22" s="29">
        <v>1038071756.727</v>
      </c>
      <c r="I22" s="29">
        <v>978401110.41900003</v>
      </c>
      <c r="J22" s="29">
        <v>921590180.27480006</v>
      </c>
      <c r="K22" s="29">
        <v>972558295.65620005</v>
      </c>
      <c r="L22" s="29">
        <v>947654199.96140003</v>
      </c>
      <c r="M22" s="29">
        <v>961387806.78209996</v>
      </c>
      <c r="N22" s="29">
        <v>1036269990.6343</v>
      </c>
      <c r="O22" s="29">
        <v>1004327194.3132</v>
      </c>
      <c r="P22" s="30">
        <v>11343386700.504202</v>
      </c>
      <c r="Q22" s="29">
        <v>1043327112.1290001</v>
      </c>
      <c r="R22" s="29">
        <v>1105639878.3306</v>
      </c>
      <c r="S22" s="29">
        <v>1099579304.7165</v>
      </c>
      <c r="T22" s="29">
        <v>1165265319.2163</v>
      </c>
      <c r="U22" s="29">
        <v>1217330103.3062</v>
      </c>
      <c r="V22" s="29">
        <v>1195747742.4688001</v>
      </c>
      <c r="W22" s="29">
        <v>1181934161.6395001</v>
      </c>
      <c r="X22" s="29">
        <v>1159988098.4191</v>
      </c>
      <c r="Y22" s="29">
        <v>1158375725.0722001</v>
      </c>
      <c r="Z22" s="29">
        <v>1164798375.7976999</v>
      </c>
      <c r="AA22" s="29">
        <v>1051887271.5411</v>
      </c>
      <c r="AB22" s="29">
        <v>1186013039.6319001</v>
      </c>
      <c r="AC22" s="30">
        <v>13729886132.268902</v>
      </c>
      <c r="AD22" s="29">
        <v>1170233222.8571</v>
      </c>
      <c r="AE22" s="29">
        <v>1124811407.2630999</v>
      </c>
      <c r="AF22" s="29">
        <v>1290838955.3877001</v>
      </c>
      <c r="AG22" s="29">
        <v>962497884.91719997</v>
      </c>
      <c r="AH22" s="29">
        <v>953148402.60450006</v>
      </c>
      <c r="AI22" s="29">
        <v>1055700758.1261001</v>
      </c>
      <c r="AJ22" s="29">
        <v>1425061404.4586</v>
      </c>
      <c r="AK22" s="29">
        <v>1176166509.3543</v>
      </c>
      <c r="AL22" s="29">
        <v>1542426383.6187999</v>
      </c>
      <c r="AM22" s="29">
        <v>1384878399.7708001</v>
      </c>
      <c r="AN22" s="29">
        <v>1377398069.2400999</v>
      </c>
      <c r="AO22" s="29">
        <v>1256904005.9299998</v>
      </c>
      <c r="AP22" s="30">
        <v>14720065403.528303</v>
      </c>
      <c r="AQ22" s="29">
        <v>1262061061.9361</v>
      </c>
      <c r="AR22" s="29">
        <v>1148643636.49</v>
      </c>
      <c r="AS22" s="29">
        <v>1322670378.5734999</v>
      </c>
      <c r="AT22" s="29">
        <v>1298538937.0764999</v>
      </c>
      <c r="AU22" s="29">
        <v>1347592635.6868999</v>
      </c>
      <c r="AV22" s="29">
        <v>1365158944.4203</v>
      </c>
      <c r="AW22" s="29">
        <v>1383559091.3385999</v>
      </c>
      <c r="AX22" s="29">
        <v>1379370515.1794999</v>
      </c>
      <c r="AY22" s="29">
        <v>1338159619.6742001</v>
      </c>
      <c r="AZ22" s="29">
        <v>1250987254.2934</v>
      </c>
      <c r="BA22" s="29">
        <v>1198107271.3885999</v>
      </c>
      <c r="BB22" s="29">
        <v>1324842155.0680001</v>
      </c>
      <c r="BC22" s="30">
        <v>15619691501.125599</v>
      </c>
      <c r="BD22" s="29">
        <v>1149977880.6192</v>
      </c>
      <c r="BE22" s="29">
        <v>1182970942.4235001</v>
      </c>
      <c r="BF22" s="29">
        <v>1266397813.6165998</v>
      </c>
      <c r="BG22" s="29">
        <v>1390359022.5392001</v>
      </c>
      <c r="BH22" s="29">
        <v>1462268216.4247999</v>
      </c>
      <c r="BI22" s="29">
        <v>1417290029.3859</v>
      </c>
      <c r="BJ22" s="29">
        <v>1350609586.9034998</v>
      </c>
      <c r="BK22" s="29">
        <v>1654817187.8664</v>
      </c>
      <c r="BL22" s="29">
        <v>1643731672.3602998</v>
      </c>
      <c r="BM22" s="29">
        <v>1481764527.2956998</v>
      </c>
      <c r="BN22" s="29">
        <v>1357740473.5546</v>
      </c>
      <c r="BO22" s="29">
        <v>1374198504.2868001</v>
      </c>
      <c r="BP22" s="30">
        <v>16732125857.276503</v>
      </c>
      <c r="BQ22" s="29">
        <v>1459819029.6319001</v>
      </c>
      <c r="BR22" s="29">
        <v>1355378394.888</v>
      </c>
      <c r="BS22" s="29">
        <v>1362273399.0448999</v>
      </c>
      <c r="BT22" s="29">
        <v>1238766700.6401</v>
      </c>
      <c r="BU22" s="29">
        <v>1405318708.5384002</v>
      </c>
      <c r="BV22" s="29">
        <v>1370139368.0004001</v>
      </c>
      <c r="BW22" s="29">
        <v>1303761970.7024999</v>
      </c>
      <c r="BX22" s="29">
        <v>1551919915.2149</v>
      </c>
      <c r="BY22" s="29">
        <v>1497361981.0683</v>
      </c>
      <c r="BZ22" s="29">
        <v>1470941100.8468001</v>
      </c>
      <c r="CA22" s="29">
        <v>0</v>
      </c>
      <c r="CB22" s="29">
        <v>0</v>
      </c>
      <c r="CC22" s="30">
        <v>14015680568.5762</v>
      </c>
    </row>
    <row r="23" spans="1:81" ht="13.5" customHeight="1" thickBot="1">
      <c r="A23" s="101"/>
      <c r="B23" s="107"/>
      <c r="C23" s="27" t="s">
        <v>22</v>
      </c>
      <c r="D23" s="29">
        <v>45540283.240400001</v>
      </c>
      <c r="E23" s="29">
        <v>40883225.579000004</v>
      </c>
      <c r="F23" s="29">
        <v>42041557.8706</v>
      </c>
      <c r="G23" s="29">
        <v>28854603.3411</v>
      </c>
      <c r="H23" s="29">
        <v>38573774.351400003</v>
      </c>
      <c r="I23" s="29">
        <v>44576981.648500003</v>
      </c>
      <c r="J23" s="29">
        <v>54619440.571400002</v>
      </c>
      <c r="K23" s="29">
        <v>39860104.709200002</v>
      </c>
      <c r="L23" s="29">
        <v>41310849.659599997</v>
      </c>
      <c r="M23" s="29">
        <v>41476746.5911</v>
      </c>
      <c r="N23" s="29">
        <v>45969161.201000005</v>
      </c>
      <c r="O23" s="29">
        <v>51380690.929099999</v>
      </c>
      <c r="P23" s="30">
        <v>515087419.69240004</v>
      </c>
      <c r="Q23" s="29">
        <v>47867946.629299998</v>
      </c>
      <c r="R23" s="29">
        <v>54076174.590900004</v>
      </c>
      <c r="S23" s="29">
        <v>41531256.248900004</v>
      </c>
      <c r="T23" s="29">
        <v>44114835.5801</v>
      </c>
      <c r="U23" s="29">
        <v>45693177.849100001</v>
      </c>
      <c r="V23" s="29">
        <v>63602643.815099999</v>
      </c>
      <c r="W23" s="29">
        <v>61629811.1919</v>
      </c>
      <c r="X23" s="29">
        <v>43920695.879999995</v>
      </c>
      <c r="Y23" s="29">
        <v>44138551.4494</v>
      </c>
      <c r="Z23" s="29">
        <v>45867255.469800003</v>
      </c>
      <c r="AA23" s="29">
        <v>45567876.698899999</v>
      </c>
      <c r="AB23" s="29">
        <v>53699170.202399999</v>
      </c>
      <c r="AC23" s="30">
        <v>591709395.60580003</v>
      </c>
      <c r="AD23" s="29">
        <v>47021076.309599996</v>
      </c>
      <c r="AE23" s="29">
        <v>42341413.760199994</v>
      </c>
      <c r="AF23" s="29">
        <v>31094825.929099999</v>
      </c>
      <c r="AG23" s="29">
        <v>13923868.591</v>
      </c>
      <c r="AH23" s="29">
        <v>11285488.289900001</v>
      </c>
      <c r="AI23" s="29">
        <v>13495671.6591</v>
      </c>
      <c r="AJ23" s="29">
        <v>15326964.68</v>
      </c>
      <c r="AK23" s="29">
        <v>12525701.1285</v>
      </c>
      <c r="AL23" s="29">
        <v>8215236.9910000004</v>
      </c>
      <c r="AM23" s="29">
        <v>13730089.688900001</v>
      </c>
      <c r="AN23" s="29">
        <v>13255858.8103</v>
      </c>
      <c r="AO23" s="29">
        <v>19633388.637900002</v>
      </c>
      <c r="AP23" s="30">
        <v>241849584.47549999</v>
      </c>
      <c r="AQ23" s="29">
        <v>18756413.519499999</v>
      </c>
      <c r="AR23" s="29">
        <v>18046383.8803</v>
      </c>
      <c r="AS23" s="29">
        <v>16355930.6395</v>
      </c>
      <c r="AT23" s="29">
        <v>15667235.227600001</v>
      </c>
      <c r="AU23" s="29">
        <v>18408689.948600002</v>
      </c>
      <c r="AV23" s="29">
        <v>22991179.231399998</v>
      </c>
      <c r="AW23" s="29">
        <v>22802710.010299999</v>
      </c>
      <c r="AX23" s="29">
        <v>24298164.0997</v>
      </c>
      <c r="AY23" s="29">
        <v>30987183.261699997</v>
      </c>
      <c r="AZ23" s="29">
        <v>35783963.589599997</v>
      </c>
      <c r="BA23" s="29">
        <v>58388816.758900002</v>
      </c>
      <c r="BB23" s="29">
        <v>55428761.1338</v>
      </c>
      <c r="BC23" s="30">
        <v>337915431.30089992</v>
      </c>
      <c r="BD23" s="29">
        <v>49863200.919699997</v>
      </c>
      <c r="BE23" s="29">
        <v>60672321.506399997</v>
      </c>
      <c r="BF23" s="29">
        <v>59104388.572199993</v>
      </c>
      <c r="BG23" s="29">
        <v>52118696.115700006</v>
      </c>
      <c r="BH23" s="29">
        <v>74906249.677599996</v>
      </c>
      <c r="BI23" s="29">
        <v>66178343.983800001</v>
      </c>
      <c r="BJ23" s="29">
        <v>81888381.388899997</v>
      </c>
      <c r="BK23" s="29">
        <v>80966364.502100006</v>
      </c>
      <c r="BL23" s="29">
        <v>69039098.779399991</v>
      </c>
      <c r="BM23" s="29">
        <v>84775741.506999999</v>
      </c>
      <c r="BN23" s="29">
        <v>136076188.62270001</v>
      </c>
      <c r="BO23" s="29">
        <v>85630543.778900012</v>
      </c>
      <c r="BP23" s="30">
        <v>901219519.35439992</v>
      </c>
      <c r="BQ23" s="29">
        <v>74059478.980000004</v>
      </c>
      <c r="BR23" s="29">
        <v>56632311.568900004</v>
      </c>
      <c r="BS23" s="29">
        <v>71249352.589100003</v>
      </c>
      <c r="BT23" s="29">
        <v>65358891.953999996</v>
      </c>
      <c r="BU23" s="29">
        <v>95514840.182799995</v>
      </c>
      <c r="BV23" s="29">
        <v>86104352.504999995</v>
      </c>
      <c r="BW23" s="29">
        <v>31913035.6809</v>
      </c>
      <c r="BX23" s="29">
        <v>75531046.06400001</v>
      </c>
      <c r="BY23" s="29">
        <v>69000209.711400002</v>
      </c>
      <c r="BZ23" s="29">
        <v>84734368.600999996</v>
      </c>
      <c r="CA23" s="29">
        <v>0</v>
      </c>
      <c r="CB23" s="29">
        <v>0</v>
      </c>
      <c r="CC23" s="30">
        <v>710097887.83710015</v>
      </c>
    </row>
    <row r="24" spans="1:81" ht="13.5" customHeight="1" thickBot="1">
      <c r="A24" s="101"/>
      <c r="B24" s="107"/>
      <c r="C24" s="27" t="s">
        <v>23</v>
      </c>
      <c r="D24" s="29">
        <v>839242286.25739992</v>
      </c>
      <c r="E24" s="29">
        <v>888430394.62760007</v>
      </c>
      <c r="F24" s="29">
        <v>931556419.67140007</v>
      </c>
      <c r="G24" s="29">
        <v>939404638.89400005</v>
      </c>
      <c r="H24" s="29">
        <v>904346033.38380027</v>
      </c>
      <c r="I24" s="29">
        <v>922678616.51119995</v>
      </c>
      <c r="J24" s="29">
        <v>939204902.95739996</v>
      </c>
      <c r="K24" s="29">
        <v>957365121.15150034</v>
      </c>
      <c r="L24" s="29">
        <v>894137142.45500016</v>
      </c>
      <c r="M24" s="29">
        <v>991431931.92330003</v>
      </c>
      <c r="N24" s="29">
        <v>965144464.52299988</v>
      </c>
      <c r="O24" s="29">
        <v>953492762.47650015</v>
      </c>
      <c r="P24" s="30">
        <v>11126434714.8321</v>
      </c>
      <c r="Q24" s="29">
        <v>948164451.72859991</v>
      </c>
      <c r="R24" s="29">
        <v>974802225.14240015</v>
      </c>
      <c r="S24" s="29">
        <v>886796329.3147999</v>
      </c>
      <c r="T24" s="29">
        <v>972757697.19570005</v>
      </c>
      <c r="U24" s="29">
        <v>938458586.18859982</v>
      </c>
      <c r="V24" s="29">
        <v>923821230.19449985</v>
      </c>
      <c r="W24" s="29">
        <v>956411791.21350026</v>
      </c>
      <c r="X24" s="29">
        <v>950291894.21029997</v>
      </c>
      <c r="Y24" s="29">
        <v>854390557.72520006</v>
      </c>
      <c r="Z24" s="29">
        <v>913382267.04820013</v>
      </c>
      <c r="AA24" s="29">
        <v>882975261.31500006</v>
      </c>
      <c r="AB24" s="29">
        <v>801735064.59240019</v>
      </c>
      <c r="AC24" s="30">
        <v>11003987355.869198</v>
      </c>
      <c r="AD24" s="29">
        <v>888991814.05200005</v>
      </c>
      <c r="AE24" s="29">
        <v>847207917.15760005</v>
      </c>
      <c r="AF24" s="29">
        <v>901210859.73890007</v>
      </c>
      <c r="AG24" s="29">
        <v>816894986.71090019</v>
      </c>
      <c r="AH24" s="29">
        <v>778236503.24359989</v>
      </c>
      <c r="AI24" s="29">
        <v>847986828.9914</v>
      </c>
      <c r="AJ24" s="29">
        <v>904686598.99029982</v>
      </c>
      <c r="AK24" s="29">
        <v>866495576.69630015</v>
      </c>
      <c r="AL24" s="29">
        <v>901323883.0673002</v>
      </c>
      <c r="AM24" s="29">
        <v>916471304.49129999</v>
      </c>
      <c r="AN24" s="29">
        <v>889537369.98559988</v>
      </c>
      <c r="AO24" s="29">
        <v>916532956.69459987</v>
      </c>
      <c r="AP24" s="30">
        <v>10475576599.819796</v>
      </c>
      <c r="AQ24" s="29">
        <v>879291648.17350018</v>
      </c>
      <c r="AR24" s="29">
        <v>899325425.95710015</v>
      </c>
      <c r="AS24" s="29">
        <v>953087489.94919991</v>
      </c>
      <c r="AT24" s="29">
        <v>926309075.88940001</v>
      </c>
      <c r="AU24" s="29">
        <v>961924760.2458998</v>
      </c>
      <c r="AV24" s="29">
        <v>988025906.75010002</v>
      </c>
      <c r="AW24" s="29">
        <v>1025348426.4051001</v>
      </c>
      <c r="AX24" s="29">
        <v>1068527899.8272001</v>
      </c>
      <c r="AY24" s="29">
        <v>1026489151.6533998</v>
      </c>
      <c r="AZ24" s="29">
        <v>1011721998.7183002</v>
      </c>
      <c r="BA24" s="29">
        <v>1024927846.2615001</v>
      </c>
      <c r="BB24" s="29">
        <v>1014114899.9495001</v>
      </c>
      <c r="BC24" s="30">
        <v>11779094529.780193</v>
      </c>
      <c r="BD24" s="29">
        <v>944774864.79509985</v>
      </c>
      <c r="BE24" s="29">
        <v>1002492140.4516</v>
      </c>
      <c r="BF24" s="29">
        <v>1105898824.0889001</v>
      </c>
      <c r="BG24" s="29">
        <v>1027623664.2478001</v>
      </c>
      <c r="BH24" s="29">
        <v>1095247209.6999998</v>
      </c>
      <c r="BI24" s="29">
        <v>1106420400.2105997</v>
      </c>
      <c r="BJ24" s="29">
        <v>1086248920.4455004</v>
      </c>
      <c r="BK24" s="29">
        <v>1168037882.2045</v>
      </c>
      <c r="BL24" s="29">
        <v>1143286419.4902999</v>
      </c>
      <c r="BM24" s="29">
        <v>1274161675.1610999</v>
      </c>
      <c r="BN24" s="29">
        <v>1206356595.0545003</v>
      </c>
      <c r="BO24" s="29">
        <v>1126580089.4139001</v>
      </c>
      <c r="BP24" s="30">
        <v>13287128685.263798</v>
      </c>
      <c r="BQ24" s="29">
        <v>1081836141.0768998</v>
      </c>
      <c r="BR24" s="29">
        <v>1068353504.5888001</v>
      </c>
      <c r="BS24" s="29">
        <v>1157428409.0793004</v>
      </c>
      <c r="BT24" s="29">
        <v>1045640475.1439</v>
      </c>
      <c r="BU24" s="29">
        <v>1168725380.2092001</v>
      </c>
      <c r="BV24" s="29">
        <v>1142465407.0507998</v>
      </c>
      <c r="BW24" s="29">
        <v>1144263115.8167</v>
      </c>
      <c r="BX24" s="29">
        <v>1336733407.5155001</v>
      </c>
      <c r="BY24" s="29">
        <v>1245713968.1336999</v>
      </c>
      <c r="BZ24" s="29">
        <v>1336064418.2922001</v>
      </c>
      <c r="CA24" s="29">
        <v>0</v>
      </c>
      <c r="CB24" s="29">
        <v>0</v>
      </c>
      <c r="CC24" s="30">
        <v>11727224226.907001</v>
      </c>
    </row>
    <row r="25" spans="1:81" ht="13.5" customHeight="1" thickBot="1">
      <c r="A25" s="101"/>
      <c r="B25" s="107" t="s">
        <v>24</v>
      </c>
      <c r="C25" s="39" t="s">
        <v>25</v>
      </c>
      <c r="D25" s="29">
        <v>697778161.92999995</v>
      </c>
      <c r="E25" s="29">
        <v>605339132.32000005</v>
      </c>
      <c r="F25" s="29">
        <v>789892541.47000003</v>
      </c>
      <c r="G25" s="29">
        <v>732366132.16999996</v>
      </c>
      <c r="H25" s="29">
        <v>672870000.78999996</v>
      </c>
      <c r="I25" s="29">
        <v>677349344.57000005</v>
      </c>
      <c r="J25" s="29">
        <v>701024842.76999998</v>
      </c>
      <c r="K25" s="29">
        <v>691113366.11000001</v>
      </c>
      <c r="L25" s="29">
        <v>677336714.76999998</v>
      </c>
      <c r="M25" s="29">
        <v>754164629.97000003</v>
      </c>
      <c r="N25" s="29">
        <v>822283459.16999996</v>
      </c>
      <c r="O25" s="29">
        <v>1994583554.04</v>
      </c>
      <c r="P25" s="30">
        <v>9816101880.0799999</v>
      </c>
      <c r="Q25" s="29">
        <v>717796674.92999995</v>
      </c>
      <c r="R25" s="29">
        <v>680592209.33000004</v>
      </c>
      <c r="S25" s="29">
        <v>826784881.75</v>
      </c>
      <c r="T25" s="29">
        <v>709114926.78999996</v>
      </c>
      <c r="U25" s="29">
        <v>751371686.71000004</v>
      </c>
      <c r="V25" s="29">
        <v>699435967.11000001</v>
      </c>
      <c r="W25" s="29">
        <v>788113388.21000004</v>
      </c>
      <c r="X25" s="29">
        <v>704652708.52999997</v>
      </c>
      <c r="Y25" s="29">
        <v>706520816.60000002</v>
      </c>
      <c r="Z25" s="29">
        <v>788898794.09000003</v>
      </c>
      <c r="AA25" s="29">
        <v>803034377.75999999</v>
      </c>
      <c r="AB25" s="29">
        <v>2536974288</v>
      </c>
      <c r="AC25" s="30">
        <v>10713290719.810001</v>
      </c>
      <c r="AD25" s="29">
        <v>805102677.39999998</v>
      </c>
      <c r="AE25" s="29">
        <v>691156497.63999999</v>
      </c>
      <c r="AF25" s="29">
        <v>847115766.19000006</v>
      </c>
      <c r="AG25" s="29">
        <v>656373299.49000001</v>
      </c>
      <c r="AH25" s="29">
        <v>688960594.78999996</v>
      </c>
      <c r="AI25" s="29">
        <v>741804168.21000004</v>
      </c>
      <c r="AJ25" s="29">
        <v>787161527.70000005</v>
      </c>
      <c r="AK25" s="29">
        <v>840503223.52999997</v>
      </c>
      <c r="AL25" s="29">
        <v>845188195.58000004</v>
      </c>
      <c r="AM25" s="29">
        <v>737674826.35000002</v>
      </c>
      <c r="AN25" s="29">
        <v>826081143.78999996</v>
      </c>
      <c r="AO25" s="29">
        <v>2586863603.8699999</v>
      </c>
      <c r="AP25" s="30">
        <v>11053985524.540001</v>
      </c>
      <c r="AQ25" s="29">
        <v>692638515.00999999</v>
      </c>
      <c r="AR25" s="29">
        <v>665916982.16999996</v>
      </c>
      <c r="AS25" s="29">
        <v>845961065.60000002</v>
      </c>
      <c r="AT25" s="29">
        <v>788665075.75</v>
      </c>
      <c r="AU25" s="29">
        <v>811804810.10000002</v>
      </c>
      <c r="AV25" s="29">
        <v>756372561.38999999</v>
      </c>
      <c r="AW25" s="29">
        <v>828479090.89999998</v>
      </c>
      <c r="AX25" s="29">
        <v>780881014.65999997</v>
      </c>
      <c r="AY25" s="29">
        <v>799987052.5</v>
      </c>
      <c r="AZ25" s="29">
        <v>852677103.89999998</v>
      </c>
      <c r="BA25" s="29">
        <v>920286214.53999996</v>
      </c>
      <c r="BB25" s="29">
        <v>2833989218.3299999</v>
      </c>
      <c r="BC25" s="30">
        <v>11577658704.849998</v>
      </c>
      <c r="BD25" s="29">
        <v>673528799.61000001</v>
      </c>
      <c r="BE25" s="29">
        <v>712614176.17999995</v>
      </c>
      <c r="BF25" s="29">
        <v>1000981605.16</v>
      </c>
      <c r="BG25" s="29">
        <v>748986348.15999997</v>
      </c>
      <c r="BH25" s="29">
        <v>899461036.65999997</v>
      </c>
      <c r="BI25" s="29">
        <v>862416213.53999996</v>
      </c>
      <c r="BJ25" s="29">
        <v>816331341.22000003</v>
      </c>
      <c r="BK25" s="29">
        <v>882675226.62</v>
      </c>
      <c r="BL25" s="29">
        <v>881935062.47000003</v>
      </c>
      <c r="BM25" s="29">
        <v>943017024.91999996</v>
      </c>
      <c r="BN25" s="29">
        <v>1081188163.9000001</v>
      </c>
      <c r="BO25" s="29">
        <v>3167244820.6300001</v>
      </c>
      <c r="BP25" s="30">
        <v>12670379819.07</v>
      </c>
      <c r="BQ25" s="29">
        <v>786680544.80999994</v>
      </c>
      <c r="BR25" s="29">
        <v>801494324.73000002</v>
      </c>
      <c r="BS25" s="29">
        <v>1082490609.4000001</v>
      </c>
      <c r="BT25" s="29">
        <v>818495867.45000005</v>
      </c>
      <c r="BU25" s="29">
        <v>973201777.60000002</v>
      </c>
      <c r="BV25" s="29">
        <v>925050336.80999994</v>
      </c>
      <c r="BW25" s="29">
        <v>930726415.94000006</v>
      </c>
      <c r="BX25" s="29">
        <v>1005066267.75</v>
      </c>
      <c r="BY25" s="29">
        <v>882769348.41999996</v>
      </c>
      <c r="BZ25" s="29">
        <v>1042083104.5700001</v>
      </c>
      <c r="CA25" s="29">
        <v>0</v>
      </c>
      <c r="CB25" s="29">
        <v>0</v>
      </c>
      <c r="CC25" s="30">
        <v>9248058597.4800014</v>
      </c>
    </row>
    <row r="26" spans="1:81" ht="13.5" customHeight="1" thickBot="1">
      <c r="A26" s="101"/>
      <c r="B26" s="107"/>
      <c r="C26" s="39" t="s">
        <v>26</v>
      </c>
      <c r="D26" s="29">
        <v>6656406922.6117001</v>
      </c>
      <c r="E26" s="29">
        <v>6789094923.6049004</v>
      </c>
      <c r="F26" s="29">
        <v>9770089999.4006004</v>
      </c>
      <c r="G26" s="29">
        <v>9426453914.1526985</v>
      </c>
      <c r="H26" s="29">
        <v>7699774478.7080994</v>
      </c>
      <c r="I26" s="29">
        <v>6756256648.8177004</v>
      </c>
      <c r="J26" s="29">
        <v>7363836713.7729998</v>
      </c>
      <c r="K26" s="29">
        <v>8587070934.2487001</v>
      </c>
      <c r="L26" s="29">
        <v>7017941712.4914007</v>
      </c>
      <c r="M26" s="29">
        <v>8468189314.0681992</v>
      </c>
      <c r="N26" s="29">
        <v>9060776141.6852016</v>
      </c>
      <c r="O26" s="29">
        <v>10037184648.447901</v>
      </c>
      <c r="P26" s="30">
        <v>97633076352.010101</v>
      </c>
      <c r="Q26" s="29">
        <v>8008809411.5304003</v>
      </c>
      <c r="R26" s="29">
        <v>7836738884.0646</v>
      </c>
      <c r="S26" s="29">
        <v>7960497898.1392002</v>
      </c>
      <c r="T26" s="29">
        <v>8515079246.7407999</v>
      </c>
      <c r="U26" s="29">
        <v>9316918779.1383991</v>
      </c>
      <c r="V26" s="29">
        <v>9321379818.9431</v>
      </c>
      <c r="W26" s="29">
        <v>11473025322.3978</v>
      </c>
      <c r="X26" s="29">
        <v>10762359490.4624</v>
      </c>
      <c r="Y26" s="29">
        <v>9475265303.7750988</v>
      </c>
      <c r="Z26" s="29">
        <v>10583813213.239899</v>
      </c>
      <c r="AA26" s="29">
        <v>10349365233.710899</v>
      </c>
      <c r="AB26" s="29">
        <v>11163651096.447201</v>
      </c>
      <c r="AC26" s="30">
        <v>114766903698.5898</v>
      </c>
      <c r="AD26" s="29">
        <v>10724185126.197401</v>
      </c>
      <c r="AE26" s="29">
        <v>9183095746.1369991</v>
      </c>
      <c r="AF26" s="29">
        <v>6782688588.1378002</v>
      </c>
      <c r="AG26" s="29">
        <v>4143617964.8435998</v>
      </c>
      <c r="AH26" s="29">
        <v>6202774490.6009998</v>
      </c>
      <c r="AI26" s="29">
        <v>9902074330.5002995</v>
      </c>
      <c r="AJ26" s="29">
        <v>12219918539.434601</v>
      </c>
      <c r="AK26" s="29">
        <v>11836943597.755402</v>
      </c>
      <c r="AL26" s="29">
        <v>9956954682.2881012</v>
      </c>
      <c r="AM26" s="29">
        <v>8108669009.5594997</v>
      </c>
      <c r="AN26" s="29">
        <v>9227280737.7369995</v>
      </c>
      <c r="AO26" s="29">
        <v>14418865214.9624</v>
      </c>
      <c r="AP26" s="30">
        <v>112707068028.1541</v>
      </c>
      <c r="AQ26" s="29">
        <v>10891643893.8151</v>
      </c>
      <c r="AR26" s="29">
        <v>9171571481.2493</v>
      </c>
      <c r="AS26" s="29">
        <v>10102616127.1353</v>
      </c>
      <c r="AT26" s="29">
        <v>8152911126.2075996</v>
      </c>
      <c r="AU26" s="29">
        <v>10664555255.955301</v>
      </c>
      <c r="AV26" s="29">
        <v>11916508618.589901</v>
      </c>
      <c r="AW26" s="29">
        <v>12001575371.105299</v>
      </c>
      <c r="AX26" s="29">
        <v>10307915513.556601</v>
      </c>
      <c r="AY26" s="29">
        <v>10109352732.6395</v>
      </c>
      <c r="AZ26" s="29">
        <v>10371098042.1901</v>
      </c>
      <c r="BA26" s="29">
        <v>10329784478.9645</v>
      </c>
      <c r="BB26" s="29">
        <v>12145345155.9813</v>
      </c>
      <c r="BC26" s="30">
        <v>126164877797.3898</v>
      </c>
      <c r="BD26" s="29">
        <v>10677319984.220501</v>
      </c>
      <c r="BE26" s="29">
        <v>11195937407.988701</v>
      </c>
      <c r="BF26" s="29">
        <v>12413067811.101601</v>
      </c>
      <c r="BG26" s="29">
        <v>10296123495.9681</v>
      </c>
      <c r="BH26" s="29">
        <v>12314494378.0734</v>
      </c>
      <c r="BI26" s="29">
        <v>11800814214.729401</v>
      </c>
      <c r="BJ26" s="29">
        <v>12954895122.1441</v>
      </c>
      <c r="BK26" s="29">
        <v>13549161419.064402</v>
      </c>
      <c r="BL26" s="29">
        <v>12388741787.008699</v>
      </c>
      <c r="BM26" s="29">
        <v>11064208345.4888</v>
      </c>
      <c r="BN26" s="29">
        <v>9632461539.7145004</v>
      </c>
      <c r="BO26" s="29">
        <v>12093511511.196699</v>
      </c>
      <c r="BP26" s="30">
        <v>140380737016.69891</v>
      </c>
      <c r="BQ26" s="29">
        <v>12926055096.728701</v>
      </c>
      <c r="BR26" s="29">
        <v>10198723535.8253</v>
      </c>
      <c r="BS26" s="29">
        <v>12787542229.702099</v>
      </c>
      <c r="BT26" s="29">
        <v>10055740195.212599</v>
      </c>
      <c r="BU26" s="29">
        <v>12131733497.2215</v>
      </c>
      <c r="BV26" s="29">
        <v>12412466404.4625</v>
      </c>
      <c r="BW26" s="29">
        <v>15626163280.5352</v>
      </c>
      <c r="BX26" s="29">
        <v>15492481436.081699</v>
      </c>
      <c r="BY26" s="29">
        <v>12891524391.3258</v>
      </c>
      <c r="BZ26" s="29">
        <v>12896207723.074799</v>
      </c>
      <c r="CA26" s="29">
        <v>0</v>
      </c>
      <c r="CB26" s="29">
        <v>0</v>
      </c>
      <c r="CC26" s="30">
        <v>127418637790.17021</v>
      </c>
    </row>
    <row r="27" spans="1:81" ht="13.5" customHeight="1" thickBot="1">
      <c r="A27" s="102"/>
      <c r="B27" s="108" t="s">
        <v>27</v>
      </c>
      <c r="C27" s="109"/>
      <c r="D27" s="29">
        <v>336058206</v>
      </c>
      <c r="E27" s="29">
        <v>316052816.23000002</v>
      </c>
      <c r="F27" s="29">
        <v>349463769.85000002</v>
      </c>
      <c r="G27" s="29">
        <v>338113929.69999999</v>
      </c>
      <c r="H27" s="29">
        <v>332908228.31999999</v>
      </c>
      <c r="I27" s="29">
        <v>350719897.23000002</v>
      </c>
      <c r="J27" s="29">
        <v>361585754.38</v>
      </c>
      <c r="K27" s="29">
        <v>393342608.38999999</v>
      </c>
      <c r="L27" s="29">
        <v>363697784.94999999</v>
      </c>
      <c r="M27" s="29">
        <v>403220257.41000003</v>
      </c>
      <c r="N27" s="29">
        <v>383762794.48000002</v>
      </c>
      <c r="O27" s="29">
        <v>411578154.60000002</v>
      </c>
      <c r="P27" s="30">
        <v>4340504201.54</v>
      </c>
      <c r="Q27" s="29">
        <v>347334271.29000002</v>
      </c>
      <c r="R27" s="29">
        <v>328706120.32999998</v>
      </c>
      <c r="S27" s="29">
        <v>342605732.88999999</v>
      </c>
      <c r="T27" s="29">
        <v>305389619.61000001</v>
      </c>
      <c r="U27" s="29">
        <v>285562604.56</v>
      </c>
      <c r="V27" s="29">
        <v>298831512.22000003</v>
      </c>
      <c r="W27" s="29">
        <v>322150839.69999999</v>
      </c>
      <c r="X27" s="29">
        <v>280256011.70999998</v>
      </c>
      <c r="Y27" s="29">
        <v>280438319.16000003</v>
      </c>
      <c r="Z27" s="29">
        <v>275055407.89999998</v>
      </c>
      <c r="AA27" s="29">
        <v>261100210.77000001</v>
      </c>
      <c r="AB27" s="29">
        <v>314297504.38999999</v>
      </c>
      <c r="AC27" s="30">
        <v>3641728154.5299997</v>
      </c>
      <c r="AD27" s="29">
        <v>291834896.87</v>
      </c>
      <c r="AE27" s="29">
        <v>291519782.75999999</v>
      </c>
      <c r="AF27" s="29">
        <v>271436140.41000003</v>
      </c>
      <c r="AG27" s="29">
        <v>260490678.16</v>
      </c>
      <c r="AH27" s="29">
        <v>254991609.13999999</v>
      </c>
      <c r="AI27" s="29">
        <v>265893355.72999999</v>
      </c>
      <c r="AJ27" s="29">
        <v>274835917.87</v>
      </c>
      <c r="AK27" s="29">
        <v>268227637.75</v>
      </c>
      <c r="AL27" s="29">
        <v>267631470.25999999</v>
      </c>
      <c r="AM27" s="29">
        <v>274644459.52999997</v>
      </c>
      <c r="AN27" s="29">
        <v>271791443.75999999</v>
      </c>
      <c r="AO27" s="29">
        <v>298943558.72000003</v>
      </c>
      <c r="AP27" s="30">
        <v>3292240950.96</v>
      </c>
      <c r="AQ27" s="29">
        <v>267188267.27000001</v>
      </c>
      <c r="AR27" s="29">
        <v>276316925.87</v>
      </c>
      <c r="AS27" s="29">
        <v>281860615.31999999</v>
      </c>
      <c r="AT27" s="29">
        <v>271332841.23000002</v>
      </c>
      <c r="AU27" s="29">
        <v>268537291.38</v>
      </c>
      <c r="AV27" s="29">
        <v>265358400.94999999</v>
      </c>
      <c r="AW27" s="29">
        <v>281421841.55000001</v>
      </c>
      <c r="AX27" s="29">
        <v>277383853.06999999</v>
      </c>
      <c r="AY27" s="29">
        <v>278647595.52999997</v>
      </c>
      <c r="AZ27" s="29">
        <v>276146980.49000001</v>
      </c>
      <c r="BA27" s="29">
        <v>277761783.58999997</v>
      </c>
      <c r="BB27" s="29">
        <v>314490342.88999999</v>
      </c>
      <c r="BC27" s="30">
        <v>3336446739.1399999</v>
      </c>
      <c r="BD27" s="29">
        <v>276625054.87</v>
      </c>
      <c r="BE27" s="29">
        <v>258774968.56</v>
      </c>
      <c r="BF27" s="29">
        <v>297648476.88</v>
      </c>
      <c r="BG27" s="29">
        <v>274425704.38</v>
      </c>
      <c r="BH27" s="29">
        <v>290633565.36000001</v>
      </c>
      <c r="BI27" s="29">
        <v>277659122.32999998</v>
      </c>
      <c r="BJ27" s="29">
        <v>273533974.51999998</v>
      </c>
      <c r="BK27" s="29">
        <v>272871739.06999999</v>
      </c>
      <c r="BL27" s="29">
        <v>281715868.08999997</v>
      </c>
      <c r="BM27" s="29">
        <v>284034354.94999999</v>
      </c>
      <c r="BN27" s="29">
        <v>274924951.94999999</v>
      </c>
      <c r="BO27" s="29">
        <v>275015071.51999998</v>
      </c>
      <c r="BP27" s="30">
        <v>3337862852.48</v>
      </c>
      <c r="BQ27" s="29">
        <v>244421828.91</v>
      </c>
      <c r="BR27" s="29">
        <v>266554092.25</v>
      </c>
      <c r="BS27" s="29">
        <v>282652979.75</v>
      </c>
      <c r="BT27" s="29">
        <v>264606295.63</v>
      </c>
      <c r="BU27" s="29">
        <v>282619835.41000003</v>
      </c>
      <c r="BV27" s="29">
        <v>277046279.19999999</v>
      </c>
      <c r="BW27" s="29">
        <v>275731243.10000002</v>
      </c>
      <c r="BX27" s="29">
        <v>258393333.41</v>
      </c>
      <c r="BY27" s="29">
        <v>259254683.91</v>
      </c>
      <c r="BZ27" s="29">
        <v>275949450.79000002</v>
      </c>
      <c r="CA27" s="29">
        <v>0</v>
      </c>
      <c r="CB27" s="29">
        <v>0</v>
      </c>
      <c r="CC27" s="30">
        <v>2687230022.3599997</v>
      </c>
    </row>
    <row r="28" spans="1:81" ht="13.5" customHeight="1" thickBot="1">
      <c r="A28" s="33" t="s">
        <v>17</v>
      </c>
      <c r="B28" s="40"/>
      <c r="C28" s="35"/>
      <c r="D28" s="36">
        <v>10488273223.611698</v>
      </c>
      <c r="E28" s="36">
        <v>10648663847.892004</v>
      </c>
      <c r="F28" s="36">
        <v>14009291105.504599</v>
      </c>
      <c r="G28" s="36">
        <v>13590147703.058798</v>
      </c>
      <c r="H28" s="36">
        <v>11924264803.992504</v>
      </c>
      <c r="I28" s="36">
        <v>11009030638.585003</v>
      </c>
      <c r="J28" s="36">
        <v>11564047113.669199</v>
      </c>
      <c r="K28" s="36">
        <v>12966548521.135</v>
      </c>
      <c r="L28" s="36">
        <v>11135822457.3771</v>
      </c>
      <c r="M28" s="36">
        <v>12938399903.196602</v>
      </c>
      <c r="N28" s="36">
        <v>13542465839.783298</v>
      </c>
      <c r="O28" s="36">
        <v>15953223914.837301</v>
      </c>
      <c r="P28" s="36">
        <v>149770179072.64319</v>
      </c>
      <c r="Q28" s="36">
        <v>12324191594.169901</v>
      </c>
      <c r="R28" s="36">
        <v>12294517274.040201</v>
      </c>
      <c r="S28" s="36">
        <v>12391905208.364801</v>
      </c>
      <c r="T28" s="36">
        <v>13259012085.289701</v>
      </c>
      <c r="U28" s="36">
        <v>14131298768.939201</v>
      </c>
      <c r="V28" s="36">
        <v>13986370609.9701</v>
      </c>
      <c r="W28" s="36">
        <v>16378651241.889801</v>
      </c>
      <c r="X28" s="36">
        <v>15491030581.0222</v>
      </c>
      <c r="Y28" s="36">
        <v>14036059458.168394</v>
      </c>
      <c r="Z28" s="36">
        <v>15437722501.900803</v>
      </c>
      <c r="AA28" s="36">
        <v>14852647725.685198</v>
      </c>
      <c r="AB28" s="36">
        <v>17814721644.809105</v>
      </c>
      <c r="AC28" s="36">
        <v>172398128694.24942</v>
      </c>
      <c r="AD28" s="36">
        <v>15420247594.8435</v>
      </c>
      <c r="AE28" s="36">
        <v>13650879743.645203</v>
      </c>
      <c r="AF28" s="36">
        <v>11721242527.8601</v>
      </c>
      <c r="AG28" s="36">
        <v>8342320487.0924988</v>
      </c>
      <c r="AH28" s="36">
        <v>10389258953.298906</v>
      </c>
      <c r="AI28" s="36">
        <v>14457037843.181797</v>
      </c>
      <c r="AJ28" s="36">
        <v>17420365042.5555</v>
      </c>
      <c r="AK28" s="36">
        <v>16819727427.067902</v>
      </c>
      <c r="AL28" s="36">
        <v>15322118821.291805</v>
      </c>
      <c r="AM28" s="36">
        <v>13122426576.929699</v>
      </c>
      <c r="AN28" s="36">
        <v>14288403541.213697</v>
      </c>
      <c r="AO28" s="36">
        <v>21500274475.882793</v>
      </c>
      <c r="AP28" s="36">
        <v>172454303034.86334</v>
      </c>
      <c r="AQ28" s="36">
        <v>15641020404.552202</v>
      </c>
      <c r="AR28" s="36">
        <v>13855770115.260399</v>
      </c>
      <c r="AS28" s="36">
        <v>15448398791.047901</v>
      </c>
      <c r="AT28" s="36">
        <v>13291228601.827997</v>
      </c>
      <c r="AU28" s="36">
        <v>15946011339.338703</v>
      </c>
      <c r="AV28" s="36">
        <v>17306209843.619705</v>
      </c>
      <c r="AW28" s="36">
        <v>17511746460.313404</v>
      </c>
      <c r="AX28" s="36">
        <v>15950479051.643299</v>
      </c>
      <c r="AY28" s="36">
        <v>15593421484.737797</v>
      </c>
      <c r="AZ28" s="36">
        <v>15784729833.096003</v>
      </c>
      <c r="BA28" s="36">
        <v>15862201603.569298</v>
      </c>
      <c r="BB28" s="36">
        <v>20065235756.641804</v>
      </c>
      <c r="BC28" s="36">
        <v>192256453285.64838</v>
      </c>
      <c r="BD28" s="36">
        <v>15691538152.301601</v>
      </c>
      <c r="BE28" s="36">
        <v>16385621456.736</v>
      </c>
      <c r="BF28" s="36">
        <v>18434302680.168102</v>
      </c>
      <c r="BG28" s="36">
        <v>15874807167.099499</v>
      </c>
      <c r="BH28" s="36">
        <v>18451920953.682709</v>
      </c>
      <c r="BI28" s="36">
        <v>17770582027.180798</v>
      </c>
      <c r="BJ28" s="36">
        <v>18746907632.309601</v>
      </c>
      <c r="BK28" s="36">
        <v>20058260579.227402</v>
      </c>
      <c r="BL28" s="36">
        <v>18767353606.798203</v>
      </c>
      <c r="BM28" s="36">
        <v>17452345925.013298</v>
      </c>
      <c r="BN28" s="36">
        <v>16008809530.303398</v>
      </c>
      <c r="BO28" s="36">
        <v>20640460797.631599</v>
      </c>
      <c r="BP28" s="36">
        <v>214282910508.45218</v>
      </c>
      <c r="BQ28" s="36">
        <v>18800052948.584801</v>
      </c>
      <c r="BR28" s="36">
        <v>15958184967.538502</v>
      </c>
      <c r="BS28" s="36">
        <v>19249666633.043106</v>
      </c>
      <c r="BT28" s="36">
        <v>15744318626.295303</v>
      </c>
      <c r="BU28" s="36">
        <v>18590801877.989296</v>
      </c>
      <c r="BV28" s="36">
        <v>18746122780.308903</v>
      </c>
      <c r="BW28" s="36">
        <v>21770331222.712997</v>
      </c>
      <c r="BX28" s="36">
        <v>22414469918.061096</v>
      </c>
      <c r="BY28" s="36">
        <v>19479918778.882793</v>
      </c>
      <c r="BZ28" s="36">
        <v>19903534441.678295</v>
      </c>
      <c r="CA28" s="36">
        <v>0</v>
      </c>
      <c r="CB28" s="36">
        <v>0</v>
      </c>
      <c r="CC28" s="36">
        <v>190657402195.095</v>
      </c>
    </row>
    <row r="29" spans="1:81" ht="3.95" customHeight="1" thickBot="1"/>
    <row r="30" spans="1:81" ht="13.5" customHeight="1" thickBot="1">
      <c r="A30" s="33" t="s">
        <v>28</v>
      </c>
      <c r="B30" s="40"/>
      <c r="C30" s="35"/>
      <c r="D30" s="36">
        <v>1723503271.9433</v>
      </c>
      <c r="E30" s="36">
        <v>1533633185.8803</v>
      </c>
      <c r="F30" s="36">
        <v>1790779679.8139999</v>
      </c>
      <c r="G30" s="36">
        <v>1754164454.908</v>
      </c>
      <c r="H30" s="36">
        <v>1756238491.1782</v>
      </c>
      <c r="I30" s="36">
        <v>1741279689.7895</v>
      </c>
      <c r="J30" s="36">
        <v>1756186089.3863001</v>
      </c>
      <c r="K30" s="36">
        <v>1862736949.6073999</v>
      </c>
      <c r="L30" s="36">
        <v>1639847352.1856</v>
      </c>
      <c r="M30" s="36">
        <v>1849287198.2156999</v>
      </c>
      <c r="N30" s="36">
        <v>1803416346.5362999</v>
      </c>
      <c r="O30" s="36">
        <v>1797814644.1127999</v>
      </c>
      <c r="P30" s="36">
        <v>21008887353.5574</v>
      </c>
      <c r="Q30" s="36">
        <v>1895330364.3103001</v>
      </c>
      <c r="R30" s="36">
        <v>1675499709.6205001</v>
      </c>
      <c r="S30" s="36">
        <v>1884152186.5030999</v>
      </c>
      <c r="T30" s="36">
        <v>2012240082.8069999</v>
      </c>
      <c r="U30" s="36">
        <v>2095949195.6719</v>
      </c>
      <c r="V30" s="36">
        <v>1924744631.4776001</v>
      </c>
      <c r="W30" s="36">
        <v>2103735401.0971</v>
      </c>
      <c r="X30" s="36">
        <v>1910471380.3145001</v>
      </c>
      <c r="Y30" s="36">
        <v>1937433075.5441</v>
      </c>
      <c r="Z30" s="36">
        <v>2131146149.7133</v>
      </c>
      <c r="AA30" s="36">
        <v>2060711414.2988999</v>
      </c>
      <c r="AB30" s="36">
        <v>2272438711.9899998</v>
      </c>
      <c r="AC30" s="36">
        <v>23903852303.348305</v>
      </c>
      <c r="AD30" s="36">
        <v>1954705263.6077001</v>
      </c>
      <c r="AE30" s="36">
        <v>1741892295.1645</v>
      </c>
      <c r="AF30" s="36">
        <v>1931747606.6303</v>
      </c>
      <c r="AG30" s="36">
        <v>1583747916.7160001</v>
      </c>
      <c r="AH30" s="36">
        <v>1625546985.3762</v>
      </c>
      <c r="AI30" s="36">
        <v>1827478498.5167</v>
      </c>
      <c r="AJ30" s="36">
        <v>2018440015.727</v>
      </c>
      <c r="AK30" s="36">
        <v>2059426099.9971001</v>
      </c>
      <c r="AL30" s="36">
        <v>2259786409.5096002</v>
      </c>
      <c r="AM30" s="36">
        <v>1898511051.7585001</v>
      </c>
      <c r="AN30" s="36">
        <v>1981901966.346</v>
      </c>
      <c r="AO30" s="36">
        <v>2049115818.7605</v>
      </c>
      <c r="AP30" s="36">
        <v>22932299928.1101</v>
      </c>
      <c r="AQ30" s="36">
        <v>1925614665.8835001</v>
      </c>
      <c r="AR30" s="36">
        <v>1857228122.3434999</v>
      </c>
      <c r="AS30" s="36">
        <v>2032680906.1959</v>
      </c>
      <c r="AT30" s="36">
        <v>1779967278.7714</v>
      </c>
      <c r="AU30" s="36">
        <v>1914968621.5457001</v>
      </c>
      <c r="AV30" s="36">
        <v>2055799547.9481001</v>
      </c>
      <c r="AW30" s="36">
        <v>2050204300.2182</v>
      </c>
      <c r="AX30" s="36">
        <v>2212118710.1514001</v>
      </c>
      <c r="AY30" s="36">
        <v>2134419484.4182</v>
      </c>
      <c r="AZ30" s="36">
        <v>2053962046.1352999</v>
      </c>
      <c r="BA30" s="36">
        <v>2170861129.0035</v>
      </c>
      <c r="BB30" s="36">
        <v>2102463050.6657</v>
      </c>
      <c r="BC30" s="36">
        <v>24290287863.280399</v>
      </c>
      <c r="BD30" s="36">
        <v>2044008001.0309999</v>
      </c>
      <c r="BE30" s="36">
        <v>2223987032.0976</v>
      </c>
      <c r="BF30" s="36">
        <v>2473004015.0823002</v>
      </c>
      <c r="BG30" s="36">
        <v>2035897369.9626999</v>
      </c>
      <c r="BH30" s="36">
        <v>2418064773.0517001</v>
      </c>
      <c r="BI30" s="36">
        <v>2366477933.4967999</v>
      </c>
      <c r="BJ30" s="36">
        <v>2257712250.4196</v>
      </c>
      <c r="BK30" s="36">
        <v>2491825797.9528999</v>
      </c>
      <c r="BL30" s="36">
        <v>2713077751.9703999</v>
      </c>
      <c r="BM30" s="36">
        <v>2355918199.7529998</v>
      </c>
      <c r="BN30" s="36">
        <v>2545993199.8583999</v>
      </c>
      <c r="BO30" s="36">
        <v>2466542062.6528001</v>
      </c>
      <c r="BP30" s="36">
        <v>28392508387.329193</v>
      </c>
      <c r="BQ30" s="36">
        <v>2331544938.0295</v>
      </c>
      <c r="BR30" s="36">
        <v>2177195692.4520998</v>
      </c>
      <c r="BS30" s="36">
        <v>2590059713.4562001</v>
      </c>
      <c r="BT30" s="36">
        <v>2252609572.5075998</v>
      </c>
      <c r="BU30" s="36">
        <v>2601664954.3044</v>
      </c>
      <c r="BV30" s="36">
        <v>2477958824.9123998</v>
      </c>
      <c r="BW30" s="36">
        <v>2477937463.2151999</v>
      </c>
      <c r="BX30" s="36">
        <v>2702993421.1856999</v>
      </c>
      <c r="BY30" s="36">
        <v>2498651167.0605001</v>
      </c>
      <c r="BZ30" s="36">
        <v>2707241115.1677999</v>
      </c>
      <c r="CA30" s="36">
        <v>0</v>
      </c>
      <c r="CB30" s="36">
        <v>0</v>
      </c>
      <c r="CC30" s="36">
        <v>24817856862.291401</v>
      </c>
    </row>
    <row r="31" spans="1:81" ht="3.95" customHeight="1" thickBot="1"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</row>
    <row r="32" spans="1:81" ht="13.5" customHeight="1" thickBot="1">
      <c r="A32" s="100" t="s">
        <v>29</v>
      </c>
      <c r="B32" s="41"/>
      <c r="C32" s="28" t="s">
        <v>30</v>
      </c>
      <c r="D32" s="29">
        <v>0</v>
      </c>
      <c r="E32" s="29">
        <v>0</v>
      </c>
      <c r="F32" s="29">
        <v>45431872786.190002</v>
      </c>
      <c r="G32" s="29">
        <v>0</v>
      </c>
      <c r="H32" s="29">
        <v>0</v>
      </c>
      <c r="I32" s="29">
        <v>49129777492.860001</v>
      </c>
      <c r="J32" s="29">
        <v>0</v>
      </c>
      <c r="K32" s="29">
        <v>0</v>
      </c>
      <c r="L32" s="29">
        <v>49437352645.779999</v>
      </c>
      <c r="M32" s="29">
        <v>0</v>
      </c>
      <c r="N32" s="29">
        <v>0</v>
      </c>
      <c r="O32" s="29">
        <v>50132186032.949997</v>
      </c>
      <c r="P32" s="30">
        <v>194131188957.78003</v>
      </c>
      <c r="Q32" s="29">
        <v>0</v>
      </c>
      <c r="R32" s="29">
        <v>0</v>
      </c>
      <c r="S32" s="29">
        <v>50256429214.849998</v>
      </c>
      <c r="T32" s="29">
        <v>0</v>
      </c>
      <c r="U32" s="29">
        <v>0</v>
      </c>
      <c r="V32" s="29">
        <v>51352695903.470001</v>
      </c>
      <c r="W32" s="29">
        <v>0</v>
      </c>
      <c r="X32" s="29">
        <v>0</v>
      </c>
      <c r="Y32" s="29">
        <v>54126503337.269997</v>
      </c>
      <c r="Z32" s="29">
        <v>0</v>
      </c>
      <c r="AA32" s="29">
        <v>0</v>
      </c>
      <c r="AB32" s="29">
        <v>54791137508.279999</v>
      </c>
      <c r="AC32" s="30">
        <v>210526765963.87</v>
      </c>
      <c r="AD32" s="29">
        <v>0</v>
      </c>
      <c r="AE32" s="29">
        <v>0</v>
      </c>
      <c r="AF32" s="29">
        <v>54534943617.849998</v>
      </c>
      <c r="AG32" s="29">
        <v>0</v>
      </c>
      <c r="AH32" s="29">
        <v>0</v>
      </c>
      <c r="AI32" s="29">
        <v>54116815259.559998</v>
      </c>
      <c r="AJ32" s="29">
        <v>0</v>
      </c>
      <c r="AK32" s="29">
        <v>0</v>
      </c>
      <c r="AL32" s="29">
        <v>55454590631.32</v>
      </c>
      <c r="AM32" s="29">
        <v>0</v>
      </c>
      <c r="AN32" s="29">
        <v>0</v>
      </c>
      <c r="AO32" s="29">
        <v>57325537370.940002</v>
      </c>
      <c r="AP32" s="30">
        <v>221431886879.67001</v>
      </c>
      <c r="AQ32" s="29">
        <v>0</v>
      </c>
      <c r="AR32" s="29">
        <v>0</v>
      </c>
      <c r="AS32" s="29">
        <v>58267853099.239998</v>
      </c>
      <c r="AT32" s="29">
        <v>0</v>
      </c>
      <c r="AU32" s="29">
        <v>0</v>
      </c>
      <c r="AV32" s="29">
        <v>59350479230.959999</v>
      </c>
      <c r="AW32" s="29">
        <v>0</v>
      </c>
      <c r="AX32" s="29">
        <v>0</v>
      </c>
      <c r="AY32" s="29">
        <v>59730776709.709999</v>
      </c>
      <c r="AZ32" s="29">
        <v>0</v>
      </c>
      <c r="BA32" s="29">
        <v>0</v>
      </c>
      <c r="BB32" s="29">
        <v>63928582321.559998</v>
      </c>
      <c r="BC32" s="30">
        <v>241277691361.47</v>
      </c>
      <c r="BD32" s="29">
        <v>0</v>
      </c>
      <c r="BE32" s="29">
        <v>0</v>
      </c>
      <c r="BF32" s="29">
        <v>58088733698.440002</v>
      </c>
      <c r="BG32" s="29">
        <v>0</v>
      </c>
      <c r="BH32" s="29">
        <v>0</v>
      </c>
      <c r="BI32" s="29">
        <v>58942044829.779999</v>
      </c>
      <c r="BJ32" s="29">
        <v>0</v>
      </c>
      <c r="BK32" s="29">
        <v>0</v>
      </c>
      <c r="BL32" s="29">
        <v>59651312653.739998</v>
      </c>
      <c r="BM32" s="29">
        <v>0</v>
      </c>
      <c r="BN32" s="29">
        <v>0</v>
      </c>
      <c r="BO32" s="29">
        <v>61258387271.25</v>
      </c>
      <c r="BP32" s="30">
        <v>237940478453.20999</v>
      </c>
      <c r="BQ32" s="29">
        <v>0</v>
      </c>
      <c r="BR32" s="29">
        <v>0</v>
      </c>
      <c r="BS32" s="29">
        <v>65364715142.610001</v>
      </c>
      <c r="BT32" s="29">
        <v>0</v>
      </c>
      <c r="BU32" s="29">
        <v>0</v>
      </c>
      <c r="BV32" s="29">
        <v>66520635371.010002</v>
      </c>
      <c r="BW32" s="29">
        <v>0</v>
      </c>
      <c r="BX32" s="29">
        <v>0</v>
      </c>
      <c r="BY32" s="29">
        <v>69398356332.399994</v>
      </c>
      <c r="BZ32" s="29">
        <v>0</v>
      </c>
      <c r="CA32" s="29">
        <v>0</v>
      </c>
      <c r="CB32" s="29">
        <v>0</v>
      </c>
      <c r="CC32" s="30">
        <v>201283706846.01999</v>
      </c>
    </row>
    <row r="33" spans="1:81" ht="13.5" customHeight="1" thickBot="1">
      <c r="A33" s="101"/>
      <c r="B33" s="42"/>
      <c r="C33" s="43" t="s">
        <v>31</v>
      </c>
      <c r="D33" s="29">
        <v>0</v>
      </c>
      <c r="E33" s="29">
        <v>0</v>
      </c>
      <c r="F33" s="29">
        <v>1177644869.97</v>
      </c>
      <c r="G33" s="29">
        <v>0</v>
      </c>
      <c r="H33" s="29">
        <v>0</v>
      </c>
      <c r="I33" s="29">
        <v>1192446000</v>
      </c>
      <c r="J33" s="29">
        <v>0</v>
      </c>
      <c r="K33" s="29">
        <v>0</v>
      </c>
      <c r="L33" s="29">
        <v>1232791092.5999999</v>
      </c>
      <c r="M33" s="29">
        <v>0</v>
      </c>
      <c r="N33" s="29">
        <v>0</v>
      </c>
      <c r="O33" s="29">
        <v>1727776181.22</v>
      </c>
      <c r="P33" s="30">
        <v>5330658143.79</v>
      </c>
      <c r="Q33" s="29">
        <v>0</v>
      </c>
      <c r="R33" s="29">
        <v>0</v>
      </c>
      <c r="S33" s="29">
        <v>1280394286.1400001</v>
      </c>
      <c r="T33" s="29">
        <v>0</v>
      </c>
      <c r="U33" s="29">
        <v>0</v>
      </c>
      <c r="V33" s="29">
        <v>1320117608.0599999</v>
      </c>
      <c r="W33" s="29">
        <v>0</v>
      </c>
      <c r="X33" s="29">
        <v>0</v>
      </c>
      <c r="Y33" s="29">
        <v>1374134094.78</v>
      </c>
      <c r="Z33" s="29">
        <v>0</v>
      </c>
      <c r="AA33" s="29">
        <v>0</v>
      </c>
      <c r="AB33" s="29">
        <v>1702397705.2</v>
      </c>
      <c r="AC33" s="30">
        <v>5677043694.1799994</v>
      </c>
      <c r="AD33" s="29">
        <v>0</v>
      </c>
      <c r="AE33" s="29">
        <v>0</v>
      </c>
      <c r="AF33" s="29">
        <v>1388554005.47</v>
      </c>
      <c r="AG33" s="29">
        <v>0</v>
      </c>
      <c r="AH33" s="29">
        <v>0</v>
      </c>
      <c r="AI33" s="29">
        <v>1352635178.6199999</v>
      </c>
      <c r="AJ33" s="29">
        <v>0</v>
      </c>
      <c r="AK33" s="29">
        <v>0</v>
      </c>
      <c r="AL33" s="29">
        <v>1344056798.6199999</v>
      </c>
      <c r="AM33" s="29">
        <v>0</v>
      </c>
      <c r="AN33" s="29">
        <v>0</v>
      </c>
      <c r="AO33" s="29">
        <v>1702005362.54</v>
      </c>
      <c r="AP33" s="30">
        <v>5787251345.25</v>
      </c>
      <c r="AQ33" s="29">
        <v>0</v>
      </c>
      <c r="AR33" s="29">
        <v>0</v>
      </c>
      <c r="AS33" s="29">
        <v>1442637392.4400001</v>
      </c>
      <c r="AT33" s="29">
        <v>0</v>
      </c>
      <c r="AU33" s="29">
        <v>0</v>
      </c>
      <c r="AV33" s="29">
        <v>1444801992.24</v>
      </c>
      <c r="AW33" s="29">
        <v>0</v>
      </c>
      <c r="AX33" s="29">
        <v>0</v>
      </c>
      <c r="AY33" s="29">
        <v>1496576462.25</v>
      </c>
      <c r="AZ33" s="29">
        <v>0</v>
      </c>
      <c r="BA33" s="29">
        <v>0</v>
      </c>
      <c r="BB33" s="29">
        <v>1806323546.6400001</v>
      </c>
      <c r="BC33" s="30">
        <v>6190339393.5700006</v>
      </c>
      <c r="BD33" s="29">
        <v>0</v>
      </c>
      <c r="BE33" s="29">
        <v>0</v>
      </c>
      <c r="BF33" s="29">
        <v>1529109438.73</v>
      </c>
      <c r="BG33" s="29">
        <v>0</v>
      </c>
      <c r="BH33" s="29">
        <v>0</v>
      </c>
      <c r="BI33" s="29">
        <v>1551353782.8800001</v>
      </c>
      <c r="BJ33" s="29">
        <v>0</v>
      </c>
      <c r="BK33" s="29">
        <v>0</v>
      </c>
      <c r="BL33" s="29">
        <v>1649082015.26</v>
      </c>
      <c r="BM33" s="29">
        <v>0</v>
      </c>
      <c r="BN33" s="29">
        <v>0</v>
      </c>
      <c r="BO33" s="29">
        <v>1992205492.71</v>
      </c>
      <c r="BP33" s="30">
        <v>6721750729.5799999</v>
      </c>
      <c r="BQ33" s="29">
        <v>0</v>
      </c>
      <c r="BR33" s="29">
        <v>0</v>
      </c>
      <c r="BS33" s="29">
        <v>1709241888.1500001</v>
      </c>
      <c r="BT33" s="29">
        <v>0</v>
      </c>
      <c r="BU33" s="29">
        <v>0</v>
      </c>
      <c r="BV33" s="29">
        <v>1725617077.0599999</v>
      </c>
      <c r="BW33" s="29">
        <v>0</v>
      </c>
      <c r="BX33" s="29">
        <v>0</v>
      </c>
      <c r="BY33" s="29">
        <v>1762290423.5699999</v>
      </c>
      <c r="BZ33" s="29">
        <v>0</v>
      </c>
      <c r="CA33" s="29">
        <v>0</v>
      </c>
      <c r="CB33" s="29">
        <v>0</v>
      </c>
      <c r="CC33" s="30">
        <v>5197149388.7799997</v>
      </c>
    </row>
    <row r="34" spans="1:81" ht="13.5" customHeight="1" thickBot="1">
      <c r="A34" s="102"/>
      <c r="B34" s="44"/>
      <c r="C34" s="45" t="s">
        <v>32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30">
        <v>0</v>
      </c>
      <c r="Q34" s="29">
        <v>0</v>
      </c>
      <c r="R34" s="29">
        <v>0</v>
      </c>
      <c r="S34" s="29">
        <v>0</v>
      </c>
      <c r="T34" s="29">
        <v>0</v>
      </c>
      <c r="U34" s="29">
        <v>0</v>
      </c>
      <c r="V34" s="29">
        <v>0</v>
      </c>
      <c r="W34" s="29">
        <v>0</v>
      </c>
      <c r="X34" s="29">
        <v>0</v>
      </c>
      <c r="Y34" s="29">
        <v>0</v>
      </c>
      <c r="Z34" s="29">
        <v>0</v>
      </c>
      <c r="AA34" s="29">
        <v>0</v>
      </c>
      <c r="AB34" s="29">
        <v>0</v>
      </c>
      <c r="AC34" s="30">
        <v>0</v>
      </c>
      <c r="AD34" s="29">
        <v>0</v>
      </c>
      <c r="AE34" s="29">
        <v>0</v>
      </c>
      <c r="AF34" s="29">
        <v>0</v>
      </c>
      <c r="AG34" s="29">
        <v>0</v>
      </c>
      <c r="AH34" s="29">
        <v>0</v>
      </c>
      <c r="AI34" s="29">
        <v>0</v>
      </c>
      <c r="AJ34" s="29">
        <v>0</v>
      </c>
      <c r="AK34" s="29">
        <v>0</v>
      </c>
      <c r="AL34" s="29">
        <v>0</v>
      </c>
      <c r="AM34" s="29">
        <v>0</v>
      </c>
      <c r="AN34" s="29">
        <v>0</v>
      </c>
      <c r="AO34" s="29">
        <v>0</v>
      </c>
      <c r="AP34" s="30">
        <v>0</v>
      </c>
      <c r="AQ34" s="29">
        <v>0</v>
      </c>
      <c r="AR34" s="29">
        <v>0</v>
      </c>
      <c r="AS34" s="29">
        <v>0</v>
      </c>
      <c r="AT34" s="29">
        <v>0</v>
      </c>
      <c r="AU34" s="29">
        <v>0</v>
      </c>
      <c r="AV34" s="29">
        <v>0</v>
      </c>
      <c r="AW34" s="29">
        <v>0</v>
      </c>
      <c r="AX34" s="29">
        <v>0</v>
      </c>
      <c r="AY34" s="29">
        <v>0</v>
      </c>
      <c r="AZ34" s="29">
        <v>0</v>
      </c>
      <c r="BA34" s="29">
        <v>0</v>
      </c>
      <c r="BB34" s="29">
        <v>0</v>
      </c>
      <c r="BC34" s="30">
        <v>0</v>
      </c>
      <c r="BD34" s="29">
        <v>0</v>
      </c>
      <c r="BE34" s="29">
        <v>0</v>
      </c>
      <c r="BF34" s="29">
        <v>0</v>
      </c>
      <c r="BG34" s="29">
        <v>0</v>
      </c>
      <c r="BH34" s="29">
        <v>0</v>
      </c>
      <c r="BI34" s="29">
        <v>0</v>
      </c>
      <c r="BJ34" s="29">
        <v>0</v>
      </c>
      <c r="BK34" s="29">
        <v>0</v>
      </c>
      <c r="BL34" s="29">
        <v>0</v>
      </c>
      <c r="BM34" s="29">
        <v>0</v>
      </c>
      <c r="BN34" s="29">
        <v>0</v>
      </c>
      <c r="BO34" s="29">
        <v>0</v>
      </c>
      <c r="BP34" s="30">
        <v>0</v>
      </c>
      <c r="BQ34" s="29">
        <v>0</v>
      </c>
      <c r="BR34" s="29">
        <v>0</v>
      </c>
      <c r="BS34" s="29">
        <v>0</v>
      </c>
      <c r="BT34" s="29">
        <v>0</v>
      </c>
      <c r="BU34" s="29">
        <v>0</v>
      </c>
      <c r="BV34" s="29">
        <v>0</v>
      </c>
      <c r="BW34" s="29">
        <v>0</v>
      </c>
      <c r="BX34" s="29">
        <v>0</v>
      </c>
      <c r="BY34" s="29">
        <v>0</v>
      </c>
      <c r="BZ34" s="29">
        <v>0</v>
      </c>
      <c r="CA34" s="29">
        <v>0</v>
      </c>
      <c r="CB34" s="29">
        <v>0</v>
      </c>
      <c r="CC34" s="30">
        <v>0</v>
      </c>
    </row>
    <row r="35" spans="1:81" ht="13.5" customHeight="1" thickBot="1">
      <c r="A35" s="33" t="s">
        <v>17</v>
      </c>
      <c r="B35" s="40"/>
      <c r="C35" s="35"/>
      <c r="D35" s="46">
        <v>0</v>
      </c>
      <c r="E35" s="36">
        <v>0</v>
      </c>
      <c r="F35" s="36">
        <v>46609517656.160004</v>
      </c>
      <c r="G35" s="36">
        <v>0</v>
      </c>
      <c r="H35" s="36">
        <v>0</v>
      </c>
      <c r="I35" s="36">
        <v>50322223492.860001</v>
      </c>
      <c r="J35" s="36">
        <v>0</v>
      </c>
      <c r="K35" s="36">
        <v>0</v>
      </c>
      <c r="L35" s="36">
        <v>50670143738.379997</v>
      </c>
      <c r="M35" s="36">
        <v>0</v>
      </c>
      <c r="N35" s="36">
        <v>0</v>
      </c>
      <c r="O35" s="36">
        <v>51859962214.169998</v>
      </c>
      <c r="P35" s="36">
        <v>199461847101.56998</v>
      </c>
      <c r="Q35" s="36">
        <v>0</v>
      </c>
      <c r="R35" s="36">
        <v>0</v>
      </c>
      <c r="S35" s="36">
        <v>51536823500.989998</v>
      </c>
      <c r="T35" s="36">
        <v>0</v>
      </c>
      <c r="U35" s="36">
        <v>0</v>
      </c>
      <c r="V35" s="36">
        <v>52672813511.529999</v>
      </c>
      <c r="W35" s="36">
        <v>0</v>
      </c>
      <c r="X35" s="36">
        <v>0</v>
      </c>
      <c r="Y35" s="36">
        <v>55500637432.049995</v>
      </c>
      <c r="Z35" s="36">
        <v>0</v>
      </c>
      <c r="AA35" s="36">
        <v>0</v>
      </c>
      <c r="AB35" s="36">
        <v>56493535213.479996</v>
      </c>
      <c r="AC35" s="36">
        <v>216203809658.04999</v>
      </c>
      <c r="AD35" s="36">
        <v>0</v>
      </c>
      <c r="AE35" s="36">
        <v>0</v>
      </c>
      <c r="AF35" s="36">
        <v>55923497623.32</v>
      </c>
      <c r="AG35" s="36">
        <v>0</v>
      </c>
      <c r="AH35" s="36">
        <v>0</v>
      </c>
      <c r="AI35" s="36">
        <v>55469450438.18</v>
      </c>
      <c r="AJ35" s="36">
        <v>0</v>
      </c>
      <c r="AK35" s="36">
        <v>0</v>
      </c>
      <c r="AL35" s="36">
        <v>56798647429.940002</v>
      </c>
      <c r="AM35" s="36">
        <v>0</v>
      </c>
      <c r="AN35" s="36">
        <v>0</v>
      </c>
      <c r="AO35" s="36">
        <v>59027542733.480003</v>
      </c>
      <c r="AP35" s="36">
        <v>227219138224.92001</v>
      </c>
      <c r="AQ35" s="36">
        <v>0</v>
      </c>
      <c r="AR35" s="36">
        <v>0</v>
      </c>
      <c r="AS35" s="36">
        <v>59710490491.68</v>
      </c>
      <c r="AT35" s="36">
        <v>0</v>
      </c>
      <c r="AU35" s="36">
        <v>0</v>
      </c>
      <c r="AV35" s="36">
        <v>60795281223.199997</v>
      </c>
      <c r="AW35" s="36">
        <v>0</v>
      </c>
      <c r="AX35" s="36">
        <v>0</v>
      </c>
      <c r="AY35" s="36">
        <v>61227353171.959999</v>
      </c>
      <c r="AZ35" s="36">
        <v>0</v>
      </c>
      <c r="BA35" s="36">
        <v>0</v>
      </c>
      <c r="BB35" s="36">
        <v>65734905868.199997</v>
      </c>
      <c r="BC35" s="36">
        <v>247468030755.04001</v>
      </c>
      <c r="BD35" s="36">
        <v>0</v>
      </c>
      <c r="BE35" s="36">
        <v>0</v>
      </c>
      <c r="BF35" s="36">
        <v>59617843137.170006</v>
      </c>
      <c r="BG35" s="36">
        <v>0</v>
      </c>
      <c r="BH35" s="36">
        <v>0</v>
      </c>
      <c r="BI35" s="36">
        <v>60493398612.659996</v>
      </c>
      <c r="BJ35" s="36">
        <v>0</v>
      </c>
      <c r="BK35" s="36">
        <v>0</v>
      </c>
      <c r="BL35" s="36">
        <v>61300394669</v>
      </c>
      <c r="BM35" s="36">
        <v>0</v>
      </c>
      <c r="BN35" s="36">
        <v>0</v>
      </c>
      <c r="BO35" s="36">
        <v>63250592763.959999</v>
      </c>
      <c r="BP35" s="36">
        <v>244662229182.79001</v>
      </c>
      <c r="BQ35" s="36">
        <v>0</v>
      </c>
      <c r="BR35" s="36">
        <v>0</v>
      </c>
      <c r="BS35" s="36">
        <v>67073957030.760002</v>
      </c>
      <c r="BT35" s="36">
        <v>0</v>
      </c>
      <c r="BU35" s="36">
        <v>0</v>
      </c>
      <c r="BV35" s="36">
        <v>68246252448.07</v>
      </c>
      <c r="BW35" s="36">
        <v>0</v>
      </c>
      <c r="BX35" s="36">
        <v>0</v>
      </c>
      <c r="BY35" s="36">
        <v>71160646755.970001</v>
      </c>
      <c r="BZ35" s="36">
        <v>0</v>
      </c>
      <c r="CA35" s="36">
        <v>0</v>
      </c>
      <c r="CB35" s="36">
        <v>0</v>
      </c>
      <c r="CC35" s="36">
        <v>206480856234.79999</v>
      </c>
    </row>
    <row r="36" spans="1:81" ht="3.95" customHeight="1" thickBot="1"/>
    <row r="37" spans="1:81" ht="13.5" customHeight="1" thickBot="1">
      <c r="A37" s="47" t="s">
        <v>33</v>
      </c>
      <c r="B37" s="48"/>
      <c r="C37" s="49"/>
      <c r="D37" s="50">
        <v>17904478130.11219</v>
      </c>
      <c r="E37" s="50">
        <v>17063595452.742897</v>
      </c>
      <c r="F37" s="50">
        <v>68180608540.093185</v>
      </c>
      <c r="G37" s="50">
        <v>20856756025.077202</v>
      </c>
      <c r="H37" s="50">
        <v>19403299128.495098</v>
      </c>
      <c r="I37" s="50">
        <v>69270949159.581406</v>
      </c>
      <c r="J37" s="50">
        <v>19738606393.515995</v>
      </c>
      <c r="K37" s="50">
        <v>21224023556.183998</v>
      </c>
      <c r="L37" s="50">
        <v>69055894619.764923</v>
      </c>
      <c r="M37" s="50">
        <v>20823593403.058712</v>
      </c>
      <c r="N37" s="50">
        <v>21096002051.851315</v>
      </c>
      <c r="O37" s="50">
        <v>75761384978.080582</v>
      </c>
      <c r="P37" s="50">
        <v>440379191438.55682</v>
      </c>
      <c r="Q37" s="50">
        <v>20091883065.645992</v>
      </c>
      <c r="R37" s="50">
        <v>19292899635.129292</v>
      </c>
      <c r="S37" s="50">
        <v>71988916029.675293</v>
      </c>
      <c r="T37" s="50">
        <v>21275026468.895897</v>
      </c>
      <c r="U37" s="50">
        <v>22492764049.369499</v>
      </c>
      <c r="V37" s="50">
        <v>74496189997.199585</v>
      </c>
      <c r="W37" s="50">
        <v>25497789587.602215</v>
      </c>
      <c r="X37" s="50">
        <v>23922604117.245708</v>
      </c>
      <c r="Y37" s="50">
        <v>77306190983.273575</v>
      </c>
      <c r="Z37" s="50">
        <v>23985167572.496513</v>
      </c>
      <c r="AA37" s="50">
        <v>22825707579.407806</v>
      </c>
      <c r="AB37" s="50">
        <v>83195437304.232285</v>
      </c>
      <c r="AC37" s="50">
        <v>486370576390.17401</v>
      </c>
      <c r="AD37" s="50">
        <v>23622675596.261707</v>
      </c>
      <c r="AE37" s="50">
        <v>20895973285.638008</v>
      </c>
      <c r="AF37" s="50">
        <v>75930330959.984619</v>
      </c>
      <c r="AG37" s="50">
        <v>15733133792.621195</v>
      </c>
      <c r="AH37" s="50">
        <v>17522230829.197701</v>
      </c>
      <c r="AI37" s="50">
        <v>78763178859.496384</v>
      </c>
      <c r="AJ37" s="50">
        <v>26623212258.703899</v>
      </c>
      <c r="AK37" s="50">
        <v>25676751927.463108</v>
      </c>
      <c r="AL37" s="50">
        <v>81204209379.018188</v>
      </c>
      <c r="AM37" s="50">
        <v>22249505916.603802</v>
      </c>
      <c r="AN37" s="50">
        <v>22864769211.605907</v>
      </c>
      <c r="AO37" s="50">
        <v>89847173326.0242</v>
      </c>
      <c r="AP37" s="50">
        <v>500933145342.61932</v>
      </c>
      <c r="AQ37" s="50">
        <v>24466786410.293518</v>
      </c>
      <c r="AR37" s="50">
        <v>22038817368.521595</v>
      </c>
      <c r="AS37" s="50">
        <v>84391004347.369095</v>
      </c>
      <c r="AT37" s="50">
        <v>21528130483.771412</v>
      </c>
      <c r="AU37" s="50">
        <v>24721653507.922894</v>
      </c>
      <c r="AV37" s="50">
        <v>88455367655.511688</v>
      </c>
      <c r="AW37" s="50">
        <v>27462202317.601803</v>
      </c>
      <c r="AX37" s="50">
        <v>26293748660.799286</v>
      </c>
      <c r="AY37" s="50">
        <v>86759037659.340698</v>
      </c>
      <c r="AZ37" s="50">
        <v>25337609704.408005</v>
      </c>
      <c r="BA37" s="50">
        <v>25606949153.610992</v>
      </c>
      <c r="BB37" s="50">
        <v>96754188251.190323</v>
      </c>
      <c r="BC37" s="50">
        <v>553815495520.34167</v>
      </c>
      <c r="BD37" s="50">
        <v>26051454009.440601</v>
      </c>
      <c r="BE37" s="50">
        <v>26726519322.754192</v>
      </c>
      <c r="BF37" s="50">
        <v>88990917908.308624</v>
      </c>
      <c r="BG37" s="50">
        <v>25902140150.139404</v>
      </c>
      <c r="BH37" s="50">
        <v>29869743397.718094</v>
      </c>
      <c r="BI37" s="50">
        <v>91356580391.584</v>
      </c>
      <c r="BJ37" s="50">
        <v>31128789866.406204</v>
      </c>
      <c r="BK37" s="50">
        <v>33404543809.941681</v>
      </c>
      <c r="BL37" s="50">
        <v>93070272908.250519</v>
      </c>
      <c r="BM37" s="50">
        <v>29470791058.052498</v>
      </c>
      <c r="BN37" s="50">
        <v>27722116065.034595</v>
      </c>
      <c r="BO37" s="50">
        <v>96905152962.529404</v>
      </c>
      <c r="BP37" s="50">
        <v>600599021850.16052</v>
      </c>
      <c r="BQ37" s="50">
        <v>31175190412.08551</v>
      </c>
      <c r="BR37" s="50">
        <v>27055558946.750275</v>
      </c>
      <c r="BS37" s="50">
        <v>99364629300.190125</v>
      </c>
      <c r="BT37" s="50">
        <v>26957421442.677822</v>
      </c>
      <c r="BU37" s="50">
        <v>31466454590.912518</v>
      </c>
      <c r="BV37" s="50">
        <v>101069688281.19409</v>
      </c>
      <c r="BW37" s="50">
        <v>35410535613.960426</v>
      </c>
      <c r="BX37" s="50">
        <v>36584041928.551308</v>
      </c>
      <c r="BY37" s="50">
        <v>103673889774.31598</v>
      </c>
      <c r="BZ37" s="50">
        <v>32935716961.290791</v>
      </c>
      <c r="CA37" s="50">
        <v>0</v>
      </c>
      <c r="CB37" s="50">
        <v>0</v>
      </c>
      <c r="CC37" s="50">
        <v>525693127251.92944</v>
      </c>
    </row>
    <row r="38" spans="1:81" ht="13.5" customHeight="1" thickBot="1">
      <c r="A38" s="47" t="s">
        <v>34</v>
      </c>
      <c r="B38" s="48"/>
      <c r="C38" s="49"/>
      <c r="D38" s="50">
        <v>17904478130.11219</v>
      </c>
      <c r="E38" s="50">
        <v>17063595452.742897</v>
      </c>
      <c r="F38" s="50">
        <v>21571090883.933182</v>
      </c>
      <c r="G38" s="50">
        <v>20856756025.077202</v>
      </c>
      <c r="H38" s="50">
        <v>19403299128.495098</v>
      </c>
      <c r="I38" s="50">
        <v>18948725666.721405</v>
      </c>
      <c r="J38" s="50">
        <v>19738606393.515995</v>
      </c>
      <c r="K38" s="50">
        <v>21224023556.183998</v>
      </c>
      <c r="L38" s="50">
        <v>18385750881.384918</v>
      </c>
      <c r="M38" s="50">
        <v>20823593403.058712</v>
      </c>
      <c r="N38" s="50">
        <v>21096002051.851315</v>
      </c>
      <c r="O38" s="50">
        <v>23901422763.910583</v>
      </c>
      <c r="P38" s="50">
        <v>240917344336.98685</v>
      </c>
      <c r="Q38" s="50">
        <v>20091883065.645992</v>
      </c>
      <c r="R38" s="50">
        <v>19292899635.129292</v>
      </c>
      <c r="S38" s="50">
        <v>20452092528.685295</v>
      </c>
      <c r="T38" s="50">
        <v>21275026468.895897</v>
      </c>
      <c r="U38" s="50">
        <v>22492764049.369499</v>
      </c>
      <c r="V38" s="50">
        <v>21823376485.669586</v>
      </c>
      <c r="W38" s="50">
        <v>25497789587.602215</v>
      </c>
      <c r="X38" s="50">
        <v>23922604117.245708</v>
      </c>
      <c r="Y38" s="50">
        <v>21805553551.223587</v>
      </c>
      <c r="Z38" s="50">
        <v>23985167572.496513</v>
      </c>
      <c r="AA38" s="50">
        <v>22825707579.407806</v>
      </c>
      <c r="AB38" s="50">
        <v>26701902090.752296</v>
      </c>
      <c r="AC38" s="50">
        <v>270166766732.12402</v>
      </c>
      <c r="AD38" s="50">
        <v>23622675596.261707</v>
      </c>
      <c r="AE38" s="50">
        <v>20895973285.638008</v>
      </c>
      <c r="AF38" s="50">
        <v>20006833336.664612</v>
      </c>
      <c r="AG38" s="50">
        <v>15733133792.621195</v>
      </c>
      <c r="AH38" s="50">
        <v>17522230829.197701</v>
      </c>
      <c r="AI38" s="50">
        <v>23293728421.316376</v>
      </c>
      <c r="AJ38" s="50">
        <v>26623212258.703899</v>
      </c>
      <c r="AK38" s="50">
        <v>25676751927.463108</v>
      </c>
      <c r="AL38" s="50">
        <v>24405561949.078178</v>
      </c>
      <c r="AM38" s="50">
        <v>22249505916.603802</v>
      </c>
      <c r="AN38" s="50">
        <v>22864769211.605907</v>
      </c>
      <c r="AO38" s="50">
        <v>30819630592.544197</v>
      </c>
      <c r="AP38" s="50">
        <v>273714007117.69934</v>
      </c>
      <c r="AQ38" s="50">
        <v>24466786410.293518</v>
      </c>
      <c r="AR38" s="50">
        <v>22038817368.521595</v>
      </c>
      <c r="AS38" s="50">
        <v>24680513855.689095</v>
      </c>
      <c r="AT38" s="50">
        <v>21528130483.771412</v>
      </c>
      <c r="AU38" s="50">
        <v>24721653507.922894</v>
      </c>
      <c r="AV38" s="50">
        <v>27660086432.311684</v>
      </c>
      <c r="AW38" s="50">
        <v>27462202317.601803</v>
      </c>
      <c r="AX38" s="50">
        <v>26293748660.799286</v>
      </c>
      <c r="AY38" s="50">
        <v>25531684487.380699</v>
      </c>
      <c r="AZ38" s="50">
        <v>25337609704.408005</v>
      </c>
      <c r="BA38" s="50">
        <v>25606949153.610992</v>
      </c>
      <c r="BB38" s="50">
        <v>31019282382.990318</v>
      </c>
      <c r="BC38" s="50">
        <v>306347464765.30164</v>
      </c>
      <c r="BD38" s="50">
        <v>26051454009.440601</v>
      </c>
      <c r="BE38" s="50">
        <v>26726519322.754192</v>
      </c>
      <c r="BF38" s="50">
        <v>29373074771.138618</v>
      </c>
      <c r="BG38" s="50">
        <v>25902140150.139404</v>
      </c>
      <c r="BH38" s="50">
        <v>29869743397.718094</v>
      </c>
      <c r="BI38" s="50">
        <v>30863181778.924004</v>
      </c>
      <c r="BJ38" s="50">
        <v>31128789866.406204</v>
      </c>
      <c r="BK38" s="50">
        <v>33404543809.941681</v>
      </c>
      <c r="BL38" s="50">
        <v>31769878239.250519</v>
      </c>
      <c r="BM38" s="50">
        <v>29470791058.052498</v>
      </c>
      <c r="BN38" s="50">
        <v>27722116065.034595</v>
      </c>
      <c r="BO38" s="50">
        <v>33654560198.569405</v>
      </c>
      <c r="BP38" s="50">
        <v>355936792667.37048</v>
      </c>
      <c r="BQ38" s="50">
        <v>31175190412.08551</v>
      </c>
      <c r="BR38" s="50">
        <v>27055558946.750275</v>
      </c>
      <c r="BS38" s="50">
        <v>32290672269.430122</v>
      </c>
      <c r="BT38" s="50">
        <v>26957421442.677822</v>
      </c>
      <c r="BU38" s="50">
        <v>31466454590.912518</v>
      </c>
      <c r="BV38" s="50">
        <v>32823435833.124084</v>
      </c>
      <c r="BW38" s="50">
        <v>35410535613.960426</v>
      </c>
      <c r="BX38" s="50">
        <v>36584041928.551308</v>
      </c>
      <c r="BY38" s="50">
        <v>32513243018.345978</v>
      </c>
      <c r="BZ38" s="50">
        <v>32935716961.290791</v>
      </c>
      <c r="CA38" s="50">
        <v>0</v>
      </c>
      <c r="CB38" s="50">
        <v>0</v>
      </c>
      <c r="CC38" s="50">
        <v>319212271017.12939</v>
      </c>
    </row>
    <row r="39" spans="1:81" s="53" customFormat="1" ht="3.95" customHeight="1">
      <c r="A39" s="51"/>
      <c r="B39" s="51"/>
      <c r="C39" s="51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</row>
    <row r="40" spans="1:81" ht="13.5" customHeight="1">
      <c r="A40" s="54" t="s">
        <v>35</v>
      </c>
      <c r="B40" s="54"/>
      <c r="C40" s="54"/>
      <c r="D40" s="55">
        <v>914480474.73749995</v>
      </c>
      <c r="E40" s="55">
        <v>500285320.26999998</v>
      </c>
      <c r="F40" s="55">
        <v>453352984.29479998</v>
      </c>
      <c r="G40" s="55">
        <v>435517922.94999999</v>
      </c>
      <c r="H40" s="55">
        <v>398202123.26980001</v>
      </c>
      <c r="I40" s="55">
        <v>309267130.55180001</v>
      </c>
      <c r="J40" s="55">
        <v>322812292.74019998</v>
      </c>
      <c r="K40" s="55">
        <v>348776426.62529999</v>
      </c>
      <c r="L40" s="55">
        <v>285697306.21990001</v>
      </c>
      <c r="M40" s="55">
        <v>268593715.66009998</v>
      </c>
      <c r="N40" s="55">
        <v>248065412.43529999</v>
      </c>
      <c r="O40" s="55">
        <v>206124898.00049999</v>
      </c>
      <c r="P40" s="55">
        <v>4691176007.7552004</v>
      </c>
      <c r="Q40" s="55">
        <v>476658814.73000002</v>
      </c>
      <c r="R40" s="55">
        <v>257233177.80000001</v>
      </c>
      <c r="S40" s="55">
        <v>194723541.19</v>
      </c>
      <c r="T40" s="55">
        <v>165037287.53999999</v>
      </c>
      <c r="U40" s="55">
        <v>71118256.420000002</v>
      </c>
      <c r="V40" s="55">
        <v>195375186.68970001</v>
      </c>
      <c r="W40" s="55">
        <v>209258955.81189999</v>
      </c>
      <c r="X40" s="55">
        <v>131791004.76980001</v>
      </c>
      <c r="Y40" s="55">
        <v>124243636.5178</v>
      </c>
      <c r="Z40" s="55">
        <v>117445585.9664</v>
      </c>
      <c r="AA40" s="55">
        <v>83482277.423299998</v>
      </c>
      <c r="AB40" s="55">
        <v>87227737.419</v>
      </c>
      <c r="AC40" s="55">
        <v>2113595462.2778997</v>
      </c>
      <c r="AD40" s="55">
        <v>72157362.545499995</v>
      </c>
      <c r="AE40" s="55">
        <v>39562923.728</v>
      </c>
      <c r="AF40" s="55">
        <v>31630046.999899998</v>
      </c>
      <c r="AG40" s="55">
        <v>15543581.398399999</v>
      </c>
      <c r="AH40" s="55">
        <v>21065710.573600002</v>
      </c>
      <c r="AI40" s="55">
        <v>23607640.9802</v>
      </c>
      <c r="AJ40" s="55">
        <v>25543929.9595</v>
      </c>
      <c r="AK40" s="55">
        <v>25110219.970199998</v>
      </c>
      <c r="AL40" s="55">
        <v>23692652.134799998</v>
      </c>
      <c r="AM40" s="55">
        <v>20497972.650199998</v>
      </c>
      <c r="AN40" s="55">
        <v>15714157.4702</v>
      </c>
      <c r="AO40" s="55">
        <v>16139808.431399999</v>
      </c>
      <c r="AP40" s="55">
        <v>330266006.84190005</v>
      </c>
      <c r="AQ40" s="55">
        <v>6714180.1513999999</v>
      </c>
      <c r="AR40" s="55">
        <v>3721625.2601999999</v>
      </c>
      <c r="AS40" s="55">
        <v>3151179.9001000002</v>
      </c>
      <c r="AT40" s="55">
        <v>4858364.51</v>
      </c>
      <c r="AU40" s="55">
        <v>2361987.1003999999</v>
      </c>
      <c r="AV40" s="55">
        <v>2292555.3102000002</v>
      </c>
      <c r="AW40" s="55">
        <v>4208774.3409000002</v>
      </c>
      <c r="AX40" s="55">
        <v>2417876.3202</v>
      </c>
      <c r="AY40" s="55">
        <v>1567130.3999000001</v>
      </c>
      <c r="AZ40" s="55">
        <v>2328227.6299000001</v>
      </c>
      <c r="BA40" s="55">
        <v>1984903.71</v>
      </c>
      <c r="BB40" s="55">
        <v>2665185.65</v>
      </c>
      <c r="BC40" s="55">
        <v>38271990.283199996</v>
      </c>
      <c r="BD40" s="55">
        <v>1082940.7201</v>
      </c>
      <c r="BE40" s="55">
        <v>461063.89020000002</v>
      </c>
      <c r="BF40" s="55">
        <v>2617553.2598999999</v>
      </c>
      <c r="BG40" s="55">
        <v>0</v>
      </c>
      <c r="BH40" s="55">
        <v>468901.4399</v>
      </c>
      <c r="BI40" s="55">
        <v>349641.8297</v>
      </c>
      <c r="BJ40" s="55">
        <v>383398.1801</v>
      </c>
      <c r="BK40" s="55">
        <v>319279.39980000001</v>
      </c>
      <c r="BL40" s="55">
        <v>252704.21979999999</v>
      </c>
      <c r="BM40" s="55">
        <v>237830.61</v>
      </c>
      <c r="BN40" s="55">
        <v>223600.34</v>
      </c>
      <c r="BO40" s="55">
        <v>234101.31</v>
      </c>
      <c r="BP40" s="55">
        <v>6631015.1994999982</v>
      </c>
      <c r="BQ40" s="55">
        <v>257684.7801</v>
      </c>
      <c r="BR40" s="55">
        <v>214028.52979999999</v>
      </c>
      <c r="BS40" s="55">
        <v>245097.4198</v>
      </c>
      <c r="BT40" s="55">
        <v>180169.39980000001</v>
      </c>
      <c r="BU40" s="55">
        <v>218764.37</v>
      </c>
      <c r="BV40" s="55">
        <v>188083.87</v>
      </c>
      <c r="BW40" s="55">
        <v>172794.38</v>
      </c>
      <c r="BX40" s="55">
        <v>161007.3101</v>
      </c>
      <c r="BY40" s="55">
        <v>126954.41</v>
      </c>
      <c r="BZ40" s="55">
        <v>120995.4498</v>
      </c>
      <c r="CA40" s="55">
        <v>0</v>
      </c>
      <c r="CB40" s="55">
        <v>0</v>
      </c>
      <c r="CC40" s="55">
        <v>1885579.9193999998</v>
      </c>
    </row>
    <row r="41" spans="1:81">
      <c r="C41" s="24"/>
    </row>
    <row r="42" spans="1:81" ht="12.75" customHeight="1">
      <c r="A42" s="56" t="s">
        <v>36</v>
      </c>
      <c r="B42" s="57" t="s">
        <v>212</v>
      </c>
      <c r="C42" s="58"/>
    </row>
    <row r="43" spans="1:81">
      <c r="B43" s="57" t="s">
        <v>213</v>
      </c>
      <c r="C43" s="58"/>
      <c r="D43" s="57"/>
    </row>
    <row r="44" spans="1:81" ht="150" customHeight="1">
      <c r="A44" s="59" t="s">
        <v>37</v>
      </c>
      <c r="B44" s="103" t="s">
        <v>38</v>
      </c>
      <c r="C44" s="103"/>
    </row>
    <row r="45" spans="1:81"/>
  </sheetData>
  <mergeCells count="8">
    <mergeCell ref="A32:A34"/>
    <mergeCell ref="B44:C44"/>
    <mergeCell ref="B1:C3"/>
    <mergeCell ref="A9:B18"/>
    <mergeCell ref="A21:A27"/>
    <mergeCell ref="B21:B24"/>
    <mergeCell ref="B25:B26"/>
    <mergeCell ref="B27:C2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7CC21-3022-45E0-9DBF-EFF0439DD75A}">
  <sheetPr>
    <tabColor theme="5" tint="0.39997558519241921"/>
  </sheetPr>
  <dimension ref="A1:CC45"/>
  <sheetViews>
    <sheetView showGridLines="0" tabSelected="1" zoomScaleNormal="100" workbookViewId="0">
      <pane xSplit="3" ySplit="7" topLeftCell="BS9" activePane="bottomRight" state="frozen"/>
      <selection activeCell="C15" sqref="C15"/>
      <selection pane="topRight" activeCell="C15" sqref="C15"/>
      <selection pane="bottomLeft" activeCell="C15" sqref="C15"/>
      <selection pane="bottomRight" activeCell="C42" sqref="C42"/>
    </sheetView>
  </sheetViews>
  <sheetFormatPr defaultColWidth="9.140625" defaultRowHeight="11.25" customHeight="1" zeroHeight="1" outlineLevelCol="1"/>
  <cols>
    <col min="1" max="1" width="22.7109375" style="17" customWidth="1"/>
    <col min="2" max="2" width="28.7109375" style="17" bestFit="1" customWidth="1"/>
    <col min="3" max="3" width="21.85546875" style="17" bestFit="1" customWidth="1"/>
    <col min="4" max="15" width="12.7109375" style="17" hidden="1" customWidth="1" outlineLevel="1"/>
    <col min="16" max="16" width="12.7109375" style="17" customWidth="1" collapsed="1"/>
    <col min="17" max="28" width="12.7109375" style="17" hidden="1" customWidth="1" outlineLevel="1"/>
    <col min="29" max="29" width="12.7109375" style="17" customWidth="1" collapsed="1"/>
    <col min="30" max="41" width="12.7109375" style="17" hidden="1" customWidth="1" outlineLevel="1"/>
    <col min="42" max="42" width="12.7109375" style="17" customWidth="1" collapsed="1"/>
    <col min="43" max="54" width="12.7109375" style="17" hidden="1" customWidth="1" outlineLevel="1"/>
    <col min="55" max="55" width="12.7109375" style="17" customWidth="1" collapsed="1"/>
    <col min="56" max="67" width="12.7109375" style="17" hidden="1" customWidth="1" outlineLevel="1"/>
    <col min="68" max="68" width="12.7109375" style="17" customWidth="1" collapsed="1"/>
    <col min="69" max="78" width="12.7109375" style="17" customWidth="1" outlineLevel="1"/>
    <col min="79" max="80" width="12.7109375" style="17" hidden="1" customWidth="1" outlineLevel="1"/>
    <col min="81" max="81" width="12.7109375" style="17" customWidth="1"/>
    <col min="82" max="16384" width="9.140625" style="17"/>
  </cols>
  <sheetData>
    <row r="1" spans="1:81" ht="12.95" customHeight="1">
      <c r="A1" s="8"/>
      <c r="B1" s="114" t="s">
        <v>39</v>
      </c>
      <c r="C1" s="114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</row>
    <row r="2" spans="1:81" ht="12.95" customHeight="1">
      <c r="A2" s="8"/>
      <c r="B2" s="114"/>
      <c r="C2" s="114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</row>
    <row r="3" spans="1:81" ht="12.95" customHeight="1">
      <c r="A3" s="8"/>
      <c r="B3" s="114"/>
      <c r="C3" s="114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60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</row>
    <row r="4" spans="1:81" ht="12.95" customHeight="1">
      <c r="A4" s="8"/>
      <c r="B4" s="8"/>
      <c r="C4" s="61" t="s">
        <v>5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</row>
    <row r="5" spans="1:81" ht="6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</row>
    <row r="6" spans="1:81" ht="12.75" customHeight="1" thickBot="1">
      <c r="C6" s="62"/>
      <c r="BJ6" s="63"/>
    </row>
    <row r="7" spans="1:81" ht="13.5" thickBot="1">
      <c r="A7"/>
      <c r="B7"/>
      <c r="C7"/>
      <c r="D7" s="25">
        <f>DATE($P$7,1,1)</f>
        <v>43101</v>
      </c>
      <c r="E7" s="25">
        <f>DATE($P$7,2,1)</f>
        <v>43132</v>
      </c>
      <c r="F7" s="25">
        <f>DATE($P$7,3,1)</f>
        <v>43160</v>
      </c>
      <c r="G7" s="25">
        <f>DATE($P$7,4,1)</f>
        <v>43191</v>
      </c>
      <c r="H7" s="25">
        <f>DATE($P$7,5,1)</f>
        <v>43221</v>
      </c>
      <c r="I7" s="25">
        <f>DATE($P$7,6,1)</f>
        <v>43252</v>
      </c>
      <c r="J7" s="25">
        <f>DATE($P$7,7,1)</f>
        <v>43282</v>
      </c>
      <c r="K7" s="25">
        <f>DATE($P$7,8,1)</f>
        <v>43313</v>
      </c>
      <c r="L7" s="25">
        <f>DATE($P$7,9,1)</f>
        <v>43344</v>
      </c>
      <c r="M7" s="25">
        <f>L7+31</f>
        <v>43375</v>
      </c>
      <c r="N7" s="25">
        <f>M7+31</f>
        <v>43406</v>
      </c>
      <c r="O7" s="25">
        <f>N7+31</f>
        <v>43437</v>
      </c>
      <c r="P7" s="26">
        <v>2018</v>
      </c>
      <c r="Q7" s="25">
        <f>DATE($AC$7,1,1)</f>
        <v>43466</v>
      </c>
      <c r="R7" s="25">
        <f>Q7+31</f>
        <v>43497</v>
      </c>
      <c r="S7" s="25">
        <f t="shared" ref="S7:AB7" si="0">R7+31</f>
        <v>43528</v>
      </c>
      <c r="T7" s="25">
        <f t="shared" si="0"/>
        <v>43559</v>
      </c>
      <c r="U7" s="25">
        <f t="shared" si="0"/>
        <v>43590</v>
      </c>
      <c r="V7" s="25">
        <f t="shared" si="0"/>
        <v>43621</v>
      </c>
      <c r="W7" s="25">
        <f t="shared" si="0"/>
        <v>43652</v>
      </c>
      <c r="X7" s="25">
        <f t="shared" si="0"/>
        <v>43683</v>
      </c>
      <c r="Y7" s="25">
        <f t="shared" si="0"/>
        <v>43714</v>
      </c>
      <c r="Z7" s="25">
        <f t="shared" si="0"/>
        <v>43745</v>
      </c>
      <c r="AA7" s="25">
        <f t="shared" si="0"/>
        <v>43776</v>
      </c>
      <c r="AB7" s="25">
        <f t="shared" si="0"/>
        <v>43807</v>
      </c>
      <c r="AC7" s="26">
        <f>P7+1</f>
        <v>2019</v>
      </c>
      <c r="AD7" s="25">
        <f>DATE($AP$7,1,1)</f>
        <v>43831</v>
      </c>
      <c r="AE7" s="25">
        <f>AD7+31</f>
        <v>43862</v>
      </c>
      <c r="AF7" s="25">
        <f t="shared" ref="AF7:AO7" si="1">AE7+31</f>
        <v>43893</v>
      </c>
      <c r="AG7" s="25">
        <f t="shared" si="1"/>
        <v>43924</v>
      </c>
      <c r="AH7" s="25">
        <f t="shared" si="1"/>
        <v>43955</v>
      </c>
      <c r="AI7" s="25">
        <f t="shared" si="1"/>
        <v>43986</v>
      </c>
      <c r="AJ7" s="25">
        <f t="shared" si="1"/>
        <v>44017</v>
      </c>
      <c r="AK7" s="25">
        <f t="shared" si="1"/>
        <v>44048</v>
      </c>
      <c r="AL7" s="25">
        <f t="shared" si="1"/>
        <v>44079</v>
      </c>
      <c r="AM7" s="25">
        <f t="shared" si="1"/>
        <v>44110</v>
      </c>
      <c r="AN7" s="25">
        <f t="shared" si="1"/>
        <v>44141</v>
      </c>
      <c r="AO7" s="25">
        <f t="shared" si="1"/>
        <v>44172</v>
      </c>
      <c r="AP7" s="26">
        <f>AC7+1</f>
        <v>2020</v>
      </c>
      <c r="AQ7" s="25">
        <f>DATE($BC$7,1,1)</f>
        <v>44197</v>
      </c>
      <c r="AR7" s="25">
        <f>AQ7+31</f>
        <v>44228</v>
      </c>
      <c r="AS7" s="25">
        <f t="shared" ref="AS7:BB7" si="2">AR7+31</f>
        <v>44259</v>
      </c>
      <c r="AT7" s="25">
        <f t="shared" si="2"/>
        <v>44290</v>
      </c>
      <c r="AU7" s="25">
        <f t="shared" si="2"/>
        <v>44321</v>
      </c>
      <c r="AV7" s="25">
        <f t="shared" si="2"/>
        <v>44352</v>
      </c>
      <c r="AW7" s="25">
        <f t="shared" si="2"/>
        <v>44383</v>
      </c>
      <c r="AX7" s="25">
        <f t="shared" si="2"/>
        <v>44414</v>
      </c>
      <c r="AY7" s="25">
        <f t="shared" si="2"/>
        <v>44445</v>
      </c>
      <c r="AZ7" s="25">
        <f t="shared" si="2"/>
        <v>44476</v>
      </c>
      <c r="BA7" s="25">
        <f t="shared" si="2"/>
        <v>44507</v>
      </c>
      <c r="BB7" s="25">
        <f t="shared" si="2"/>
        <v>44538</v>
      </c>
      <c r="BC7" s="26">
        <f>AP7+1</f>
        <v>2021</v>
      </c>
      <c r="BD7" s="25">
        <f>DATE($BP$7,1,1)</f>
        <v>44562</v>
      </c>
      <c r="BE7" s="25">
        <f>BD7+31</f>
        <v>44593</v>
      </c>
      <c r="BF7" s="25">
        <f t="shared" ref="BF7:BO7" si="3">BE7+31</f>
        <v>44624</v>
      </c>
      <c r="BG7" s="25">
        <f t="shared" si="3"/>
        <v>44655</v>
      </c>
      <c r="BH7" s="25">
        <f t="shared" si="3"/>
        <v>44686</v>
      </c>
      <c r="BI7" s="25">
        <f t="shared" si="3"/>
        <v>44717</v>
      </c>
      <c r="BJ7" s="25">
        <f t="shared" si="3"/>
        <v>44748</v>
      </c>
      <c r="BK7" s="25">
        <f t="shared" si="3"/>
        <v>44779</v>
      </c>
      <c r="BL7" s="25">
        <f t="shared" si="3"/>
        <v>44810</v>
      </c>
      <c r="BM7" s="25">
        <f t="shared" si="3"/>
        <v>44841</v>
      </c>
      <c r="BN7" s="25">
        <f t="shared" si="3"/>
        <v>44872</v>
      </c>
      <c r="BO7" s="25">
        <f t="shared" si="3"/>
        <v>44903</v>
      </c>
      <c r="BP7" s="26">
        <f>BC7+1</f>
        <v>2022</v>
      </c>
      <c r="BQ7" s="25">
        <f>DATE($CC$7,1,1)</f>
        <v>44927</v>
      </c>
      <c r="BR7" s="25">
        <f t="shared" ref="BR7:CB7" si="4">BQ7+31</f>
        <v>44958</v>
      </c>
      <c r="BS7" s="25">
        <f t="shared" si="4"/>
        <v>44989</v>
      </c>
      <c r="BT7" s="25">
        <f t="shared" si="4"/>
        <v>45020</v>
      </c>
      <c r="BU7" s="25">
        <f t="shared" si="4"/>
        <v>45051</v>
      </c>
      <c r="BV7" s="25">
        <f t="shared" si="4"/>
        <v>45082</v>
      </c>
      <c r="BW7" s="25">
        <f t="shared" si="4"/>
        <v>45113</v>
      </c>
      <c r="BX7" s="25">
        <f t="shared" si="4"/>
        <v>45144</v>
      </c>
      <c r="BY7" s="25">
        <f t="shared" si="4"/>
        <v>45175</v>
      </c>
      <c r="BZ7" s="25">
        <f t="shared" si="4"/>
        <v>45206</v>
      </c>
      <c r="CA7" s="25">
        <f t="shared" si="4"/>
        <v>45237</v>
      </c>
      <c r="CB7" s="25">
        <f t="shared" si="4"/>
        <v>45268</v>
      </c>
      <c r="CC7" s="26">
        <f>BP7+1</f>
        <v>2023</v>
      </c>
    </row>
    <row r="8" spans="1:81" ht="3.95" customHeight="1" thickBot="1"/>
    <row r="9" spans="1:81" ht="13.5" customHeight="1" thickBot="1">
      <c r="A9" s="110" t="s">
        <v>6</v>
      </c>
      <c r="B9" s="115"/>
      <c r="C9" s="64" t="s">
        <v>7</v>
      </c>
      <c r="D9" s="65">
        <v>1850760201.54</v>
      </c>
      <c r="E9" s="65">
        <v>1638776058.1600003</v>
      </c>
      <c r="F9" s="65">
        <v>1864483232.27</v>
      </c>
      <c r="G9" s="65">
        <v>1779106803.1000001</v>
      </c>
      <c r="H9" s="65">
        <v>1745425941.1599998</v>
      </c>
      <c r="I9" s="65">
        <v>1657181786.1399999</v>
      </c>
      <c r="J9" s="65">
        <v>1760894159.6799998</v>
      </c>
      <c r="K9" s="65">
        <v>1832202410.8199999</v>
      </c>
      <c r="L9" s="65">
        <v>1753838343.8900001</v>
      </c>
      <c r="M9" s="65">
        <v>1987724589.1099999</v>
      </c>
      <c r="N9" s="65">
        <v>1835152687.96</v>
      </c>
      <c r="O9" s="65">
        <v>1751977066.8600001</v>
      </c>
      <c r="P9" s="66">
        <v>21457523280.690002</v>
      </c>
      <c r="Q9" s="65">
        <v>1881860823.9000001</v>
      </c>
      <c r="R9" s="65">
        <v>1678608803.26</v>
      </c>
      <c r="S9" s="65">
        <v>1772922618.5699997</v>
      </c>
      <c r="T9" s="65">
        <v>1842608028.0900002</v>
      </c>
      <c r="U9" s="65">
        <v>1871176798.45</v>
      </c>
      <c r="V9" s="65">
        <v>1644178770.4000001</v>
      </c>
      <c r="W9" s="65">
        <v>1900498542.6599998</v>
      </c>
      <c r="X9" s="65">
        <v>1790874105.6199999</v>
      </c>
      <c r="Y9" s="65">
        <v>1773471996.8399997</v>
      </c>
      <c r="Z9" s="65">
        <v>1917993819.3599999</v>
      </c>
      <c r="AA9" s="65">
        <v>1797296210.02</v>
      </c>
      <c r="AB9" s="65">
        <v>1780962131</v>
      </c>
      <c r="AC9" s="66">
        <v>21652452648.170006</v>
      </c>
      <c r="AD9" s="65">
        <v>2006440681.1199999</v>
      </c>
      <c r="AE9" s="65">
        <v>1789286000.8999999</v>
      </c>
      <c r="AF9" s="65">
        <v>1703048511.25</v>
      </c>
      <c r="AG9" s="65">
        <v>1283960075.1500001</v>
      </c>
      <c r="AH9" s="65">
        <v>1307371169.46</v>
      </c>
      <c r="AI9" s="65">
        <v>1366033169.5</v>
      </c>
      <c r="AJ9" s="65">
        <v>1491350854.9200001</v>
      </c>
      <c r="AK9" s="65">
        <v>1532868051.8900001</v>
      </c>
      <c r="AL9" s="65">
        <v>1713881593.0999999</v>
      </c>
      <c r="AM9" s="65">
        <v>1612334406.99</v>
      </c>
      <c r="AN9" s="65">
        <v>1685056527.5800002</v>
      </c>
      <c r="AO9" s="65">
        <v>1742009845.1700001</v>
      </c>
      <c r="AP9" s="66">
        <v>19233640887.029991</v>
      </c>
      <c r="AQ9" s="65">
        <v>1778227150.5599999</v>
      </c>
      <c r="AR9" s="65">
        <v>1666448638.9200001</v>
      </c>
      <c r="AS9" s="65">
        <v>1685215552.3899999</v>
      </c>
      <c r="AT9" s="65">
        <v>1591287677.1599998</v>
      </c>
      <c r="AU9" s="65">
        <v>1649928445.79</v>
      </c>
      <c r="AV9" s="65">
        <v>1773832394.5300002</v>
      </c>
      <c r="AW9" s="65">
        <v>1947937708.7400002</v>
      </c>
      <c r="AX9" s="65">
        <v>2009184151.4100003</v>
      </c>
      <c r="AY9" s="65">
        <v>1949722086.8299999</v>
      </c>
      <c r="AZ9" s="65">
        <v>2112867731.1799998</v>
      </c>
      <c r="BA9" s="65">
        <v>2361432052.2200003</v>
      </c>
      <c r="BB9" s="65">
        <v>2388380294.3000002</v>
      </c>
      <c r="BC9" s="66">
        <v>22914463884.029999</v>
      </c>
      <c r="BD9" s="65">
        <v>2383671565.8500004</v>
      </c>
      <c r="BE9" s="65">
        <v>2223075616.9900002</v>
      </c>
      <c r="BF9" s="65">
        <v>2613192817.0500002</v>
      </c>
      <c r="BG9" s="65">
        <v>2467320447.3099999</v>
      </c>
      <c r="BH9" s="65">
        <v>2681790818.6900001</v>
      </c>
      <c r="BI9" s="65">
        <v>2567951650.5599999</v>
      </c>
      <c r="BJ9" s="65">
        <v>2581921822.1900001</v>
      </c>
      <c r="BK9" s="65">
        <v>2717344753.8600001</v>
      </c>
      <c r="BL9" s="65">
        <v>2620329437.75</v>
      </c>
      <c r="BM9" s="65">
        <v>2618259616.1300001</v>
      </c>
      <c r="BN9" s="65">
        <v>2616416263.0799999</v>
      </c>
      <c r="BO9" s="65">
        <v>2636881141.6499996</v>
      </c>
      <c r="BP9" s="66">
        <v>30728155951.109993</v>
      </c>
      <c r="BQ9" s="65">
        <v>2690008086.71</v>
      </c>
      <c r="BR9" s="65">
        <v>2478224665.54</v>
      </c>
      <c r="BS9" s="65">
        <v>2830603982.3200002</v>
      </c>
      <c r="BT9" s="65">
        <v>2440178245.79</v>
      </c>
      <c r="BU9" s="65">
        <v>2744835017.79</v>
      </c>
      <c r="BV9" s="65">
        <v>2590409579.48</v>
      </c>
      <c r="BW9" s="65">
        <v>2587466017.0299997</v>
      </c>
      <c r="BX9" s="65">
        <v>2761988134.9499998</v>
      </c>
      <c r="BY9" s="65">
        <v>2470693365.2399998</v>
      </c>
      <c r="BZ9" s="65">
        <v>2618838302.5999999</v>
      </c>
      <c r="CA9" s="65">
        <v>0</v>
      </c>
      <c r="CB9" s="65">
        <v>0</v>
      </c>
      <c r="CC9" s="66">
        <v>26213245397.449993</v>
      </c>
    </row>
    <row r="10" spans="1:81" ht="13.5" customHeight="1" thickBot="1">
      <c r="A10" s="111"/>
      <c r="B10" s="116"/>
      <c r="C10" s="64" t="s">
        <v>8</v>
      </c>
      <c r="D10" s="65">
        <v>257296579.61000001</v>
      </c>
      <c r="E10" s="65">
        <v>328484270.61000001</v>
      </c>
      <c r="F10" s="65">
        <v>438519093.53000003</v>
      </c>
      <c r="G10" s="65">
        <v>533293198.17999995</v>
      </c>
      <c r="H10" s="65">
        <v>686835232.18999994</v>
      </c>
      <c r="I10" s="65">
        <v>289931573.75000006</v>
      </c>
      <c r="J10" s="65">
        <v>324736642.44999999</v>
      </c>
      <c r="K10" s="65">
        <v>236405014.99000004</v>
      </c>
      <c r="L10" s="65">
        <v>379249735.48000002</v>
      </c>
      <c r="M10" s="65">
        <v>526536417.36000001</v>
      </c>
      <c r="N10" s="65">
        <v>418615605.09000003</v>
      </c>
      <c r="O10" s="65">
        <v>362273052.58999991</v>
      </c>
      <c r="P10" s="66">
        <v>4782176415.8300037</v>
      </c>
      <c r="Q10" s="65">
        <v>502838891.22000009</v>
      </c>
      <c r="R10" s="65">
        <v>419524303.02000004</v>
      </c>
      <c r="S10" s="65">
        <v>590785701.34000003</v>
      </c>
      <c r="T10" s="65">
        <v>751346069.10000002</v>
      </c>
      <c r="U10" s="65">
        <v>205444403.06999999</v>
      </c>
      <c r="V10" s="65">
        <v>126004363.89</v>
      </c>
      <c r="W10" s="65">
        <v>412657257.51999998</v>
      </c>
      <c r="X10" s="65">
        <v>471556726.48000002</v>
      </c>
      <c r="Y10" s="65">
        <v>539613199.82000005</v>
      </c>
      <c r="Z10" s="65">
        <v>434175709.96999997</v>
      </c>
      <c r="AA10" s="65">
        <v>447483131.38999987</v>
      </c>
      <c r="AB10" s="65">
        <v>588402047.41999996</v>
      </c>
      <c r="AC10" s="66">
        <v>5489831804.2399979</v>
      </c>
      <c r="AD10" s="65">
        <v>431345221.02999997</v>
      </c>
      <c r="AE10" s="65">
        <v>417431744.9799999</v>
      </c>
      <c r="AF10" s="65">
        <v>645453988.56999993</v>
      </c>
      <c r="AG10" s="65">
        <v>656771593.01000011</v>
      </c>
      <c r="AH10" s="65">
        <v>357895581.23000002</v>
      </c>
      <c r="AI10" s="65">
        <v>255250827.97</v>
      </c>
      <c r="AJ10" s="65">
        <v>574953035.59000003</v>
      </c>
      <c r="AK10" s="65">
        <v>599065147.9000001</v>
      </c>
      <c r="AL10" s="65">
        <v>499170422.01999998</v>
      </c>
      <c r="AM10" s="65">
        <v>731964779.07999992</v>
      </c>
      <c r="AN10" s="65">
        <v>417491622.76999998</v>
      </c>
      <c r="AO10" s="65">
        <v>607622564.10000014</v>
      </c>
      <c r="AP10" s="66">
        <v>6194416528.25</v>
      </c>
      <c r="AQ10" s="65">
        <v>345436467.57999998</v>
      </c>
      <c r="AR10" s="65">
        <v>1201791641.98</v>
      </c>
      <c r="AS10" s="65">
        <v>1077239001.02</v>
      </c>
      <c r="AT10" s="65">
        <v>655032578.66000009</v>
      </c>
      <c r="AU10" s="65">
        <v>506468671.96000004</v>
      </c>
      <c r="AV10" s="65">
        <v>30601024.639999997</v>
      </c>
      <c r="AW10" s="65">
        <v>510560041.57999998</v>
      </c>
      <c r="AX10" s="65">
        <v>755073957.70999992</v>
      </c>
      <c r="AY10" s="65">
        <v>668040610</v>
      </c>
      <c r="AZ10" s="65">
        <v>671621463.3900001</v>
      </c>
      <c r="BA10" s="65">
        <v>635522804.13999999</v>
      </c>
      <c r="BB10" s="65">
        <v>1072571550.3400002</v>
      </c>
      <c r="BC10" s="66">
        <v>8129959812.999999</v>
      </c>
      <c r="BD10" s="65">
        <v>635952400.29999995</v>
      </c>
      <c r="BE10" s="65">
        <v>732868692.95000005</v>
      </c>
      <c r="BF10" s="65">
        <v>772979203.65999997</v>
      </c>
      <c r="BG10" s="65">
        <v>593537355</v>
      </c>
      <c r="BH10" s="65">
        <v>1038617549.3100001</v>
      </c>
      <c r="BI10" s="65">
        <v>361498323.92000002</v>
      </c>
      <c r="BJ10" s="65">
        <v>611648997.97000003</v>
      </c>
      <c r="BK10" s="65">
        <v>432189386.16999996</v>
      </c>
      <c r="BL10" s="65">
        <v>478251890.92000008</v>
      </c>
      <c r="BM10" s="65">
        <v>448930758.08000004</v>
      </c>
      <c r="BN10" s="65">
        <v>739656926.65999997</v>
      </c>
      <c r="BO10" s="65">
        <v>456309851.64999998</v>
      </c>
      <c r="BP10" s="66">
        <v>7302441336.5899992</v>
      </c>
      <c r="BQ10" s="65">
        <v>694354965.72000015</v>
      </c>
      <c r="BR10" s="65">
        <v>610394588.45000005</v>
      </c>
      <c r="BS10" s="65">
        <v>878868558.98000002</v>
      </c>
      <c r="BT10" s="65">
        <v>699669839.29000008</v>
      </c>
      <c r="BU10" s="65">
        <v>527103297.61999995</v>
      </c>
      <c r="BV10" s="65">
        <v>721263698.58000004</v>
      </c>
      <c r="BW10" s="65">
        <v>523765529.26999992</v>
      </c>
      <c r="BX10" s="65">
        <v>768046575.39999998</v>
      </c>
      <c r="BY10" s="65">
        <v>596998665.70000017</v>
      </c>
      <c r="BZ10" s="65">
        <v>861376566.85000014</v>
      </c>
      <c r="CA10" s="65">
        <v>0</v>
      </c>
      <c r="CB10" s="65">
        <v>0</v>
      </c>
      <c r="CC10" s="66">
        <v>6881842285.8600006</v>
      </c>
    </row>
    <row r="11" spans="1:81" ht="13.5" customHeight="1" thickBot="1">
      <c r="A11" s="111"/>
      <c r="B11" s="116"/>
      <c r="C11" s="67" t="s">
        <v>9</v>
      </c>
      <c r="D11" s="65">
        <v>65391012.909999996</v>
      </c>
      <c r="E11" s="65">
        <v>62595549.969999999</v>
      </c>
      <c r="F11" s="65">
        <v>85202503.86999999</v>
      </c>
      <c r="G11" s="65">
        <v>81456757.459999993</v>
      </c>
      <c r="H11" s="65">
        <v>81398237.549999997</v>
      </c>
      <c r="I11" s="65">
        <v>71046054.640000001</v>
      </c>
      <c r="J11" s="65">
        <v>70082473.38000001</v>
      </c>
      <c r="K11" s="65">
        <v>93282719.170000002</v>
      </c>
      <c r="L11" s="65">
        <v>146805448.17000002</v>
      </c>
      <c r="M11" s="65">
        <v>35751879.979999997</v>
      </c>
      <c r="N11" s="65">
        <v>103931949.66000001</v>
      </c>
      <c r="O11" s="65">
        <v>2310054.7700000033</v>
      </c>
      <c r="P11" s="66">
        <v>899254641.52999985</v>
      </c>
      <c r="Q11" s="65">
        <v>89317134.620000005</v>
      </c>
      <c r="R11" s="65">
        <v>78916549.050000012</v>
      </c>
      <c r="S11" s="65">
        <v>73353127.379999995</v>
      </c>
      <c r="T11" s="65">
        <v>99016528.099999994</v>
      </c>
      <c r="U11" s="65">
        <v>94195637.419999987</v>
      </c>
      <c r="V11" s="65">
        <v>14167131.25</v>
      </c>
      <c r="W11" s="65">
        <v>103786859.49999999</v>
      </c>
      <c r="X11" s="65">
        <v>89566152.370000005</v>
      </c>
      <c r="Y11" s="65">
        <v>60069295.140000001</v>
      </c>
      <c r="Z11" s="65">
        <v>98761506.429999992</v>
      </c>
      <c r="AA11" s="65">
        <v>-61029957.400000006</v>
      </c>
      <c r="AB11" s="65">
        <v>139486481.65000001</v>
      </c>
      <c r="AC11" s="66">
        <v>879606445.50999987</v>
      </c>
      <c r="AD11" s="65">
        <v>78986756.709999993</v>
      </c>
      <c r="AE11" s="65">
        <v>51817012.450000003</v>
      </c>
      <c r="AF11" s="65">
        <v>94404130.910000011</v>
      </c>
      <c r="AG11" s="65">
        <v>87081847.280000001</v>
      </c>
      <c r="AH11" s="65">
        <v>100347701.64</v>
      </c>
      <c r="AI11" s="65">
        <v>85244464.850000009</v>
      </c>
      <c r="AJ11" s="65">
        <v>127536631.45999999</v>
      </c>
      <c r="AK11" s="65">
        <v>109259212.74999999</v>
      </c>
      <c r="AL11" s="65">
        <v>107676479.03</v>
      </c>
      <c r="AM11" s="65">
        <v>117417946.24000001</v>
      </c>
      <c r="AN11" s="65">
        <v>106154106.03</v>
      </c>
      <c r="AO11" s="65">
        <v>96838587.730000004</v>
      </c>
      <c r="AP11" s="66">
        <v>1162764877.0800002</v>
      </c>
      <c r="AQ11" s="65">
        <v>123705985.27</v>
      </c>
      <c r="AR11" s="65">
        <v>129747225.78</v>
      </c>
      <c r="AS11" s="65">
        <v>169920027.54999998</v>
      </c>
      <c r="AT11" s="65">
        <v>223976246.66000003</v>
      </c>
      <c r="AU11" s="65">
        <v>240063214.63999999</v>
      </c>
      <c r="AV11" s="65">
        <v>130364686.04000001</v>
      </c>
      <c r="AW11" s="65">
        <v>208925024.63</v>
      </c>
      <c r="AX11" s="65">
        <v>166267152.17999998</v>
      </c>
      <c r="AY11" s="65">
        <v>169330439.11000001</v>
      </c>
      <c r="AZ11" s="65">
        <v>92341125.189999998</v>
      </c>
      <c r="BA11" s="65">
        <v>88958595.600000009</v>
      </c>
      <c r="BB11" s="65">
        <v>146532018.46000001</v>
      </c>
      <c r="BC11" s="66">
        <v>1890131741.1099997</v>
      </c>
      <c r="BD11" s="65">
        <v>105778840.67</v>
      </c>
      <c r="BE11" s="65">
        <v>108441889.07000001</v>
      </c>
      <c r="BF11" s="65">
        <v>147366955.92000002</v>
      </c>
      <c r="BG11" s="65">
        <v>111448362.05</v>
      </c>
      <c r="BH11" s="65">
        <v>129822330.47999999</v>
      </c>
      <c r="BI11" s="65">
        <v>112392006.46000001</v>
      </c>
      <c r="BJ11" s="65">
        <v>113208605.66</v>
      </c>
      <c r="BK11" s="65">
        <v>122285817.45</v>
      </c>
      <c r="BL11" s="65">
        <v>119026050.49000001</v>
      </c>
      <c r="BM11" s="65">
        <v>158639785</v>
      </c>
      <c r="BN11" s="65">
        <v>127462166.33</v>
      </c>
      <c r="BO11" s="65">
        <v>153204814.59</v>
      </c>
      <c r="BP11" s="66">
        <v>1509077624.1699998</v>
      </c>
      <c r="BQ11" s="65">
        <v>119041514.23999999</v>
      </c>
      <c r="BR11" s="65">
        <v>120249391.53999999</v>
      </c>
      <c r="BS11" s="65">
        <v>130875499.91</v>
      </c>
      <c r="BT11" s="65">
        <v>108614399.44000001</v>
      </c>
      <c r="BU11" s="65">
        <v>117806717.91</v>
      </c>
      <c r="BV11" s="65">
        <v>135615163.72</v>
      </c>
      <c r="BW11" s="65">
        <v>124550880.12</v>
      </c>
      <c r="BX11" s="65">
        <v>131547786.25000001</v>
      </c>
      <c r="BY11" s="65">
        <v>119705741.7</v>
      </c>
      <c r="BZ11" s="65">
        <v>123198295.11</v>
      </c>
      <c r="CA11" s="65">
        <v>0</v>
      </c>
      <c r="CB11" s="65">
        <v>0</v>
      </c>
      <c r="CC11" s="66">
        <v>1231205389.9400001</v>
      </c>
    </row>
    <row r="12" spans="1:81" ht="13.5" customHeight="1" thickBot="1">
      <c r="A12" s="111"/>
      <c r="B12" s="116"/>
      <c r="C12" s="64" t="s">
        <v>10</v>
      </c>
      <c r="D12" s="65">
        <v>121657374.01000002</v>
      </c>
      <c r="E12" s="65">
        <v>135407140.47999996</v>
      </c>
      <c r="F12" s="65">
        <v>111896065.97</v>
      </c>
      <c r="G12" s="65">
        <v>133518278.06000002</v>
      </c>
      <c r="H12" s="65">
        <v>158091416.79000002</v>
      </c>
      <c r="I12" s="65">
        <v>147545570.88</v>
      </c>
      <c r="J12" s="65">
        <v>72845298.179999992</v>
      </c>
      <c r="K12" s="65">
        <v>153423176.53999999</v>
      </c>
      <c r="L12" s="65">
        <v>94275332.670000002</v>
      </c>
      <c r="M12" s="65">
        <v>148140250.49000001</v>
      </c>
      <c r="N12" s="65">
        <v>144359656.08000001</v>
      </c>
      <c r="O12" s="65">
        <v>95753398.909999982</v>
      </c>
      <c r="P12" s="66">
        <v>1516912959.0600007</v>
      </c>
      <c r="Q12" s="65">
        <v>142358484.84999999</v>
      </c>
      <c r="R12" s="65">
        <v>122768737.95999999</v>
      </c>
      <c r="S12" s="65">
        <v>120642307.80999999</v>
      </c>
      <c r="T12" s="65">
        <v>255208610.69</v>
      </c>
      <c r="U12" s="65">
        <v>126562999.11000001</v>
      </c>
      <c r="V12" s="65">
        <v>87942794.159999996</v>
      </c>
      <c r="W12" s="65">
        <v>128176340.09999999</v>
      </c>
      <c r="X12" s="65">
        <v>121262428.77</v>
      </c>
      <c r="Y12" s="65">
        <v>101739689</v>
      </c>
      <c r="Z12" s="65">
        <v>115315319.13</v>
      </c>
      <c r="AA12" s="65">
        <v>101569420.73</v>
      </c>
      <c r="AB12" s="65">
        <v>98261676.980000019</v>
      </c>
      <c r="AC12" s="66">
        <v>1521808809.2899995</v>
      </c>
      <c r="AD12" s="65">
        <v>117672042.84999999</v>
      </c>
      <c r="AE12" s="65">
        <v>120822552.72999999</v>
      </c>
      <c r="AF12" s="65">
        <v>313671743.09999996</v>
      </c>
      <c r="AG12" s="65">
        <v>127863806.63999999</v>
      </c>
      <c r="AH12" s="65">
        <v>99587056.470000014</v>
      </c>
      <c r="AI12" s="65">
        <v>42378099.759999998</v>
      </c>
      <c r="AJ12" s="65">
        <v>139585875.76999998</v>
      </c>
      <c r="AK12" s="65">
        <v>118810548.45</v>
      </c>
      <c r="AL12" s="65">
        <v>231604285.61000004</v>
      </c>
      <c r="AM12" s="65">
        <v>137938209.36000001</v>
      </c>
      <c r="AN12" s="65">
        <v>159486370.60999998</v>
      </c>
      <c r="AO12" s="65">
        <v>253882736.66</v>
      </c>
      <c r="AP12" s="66">
        <v>1863303328.0099995</v>
      </c>
      <c r="AQ12" s="65">
        <v>140296943.13000003</v>
      </c>
      <c r="AR12" s="65">
        <v>144127848.27000001</v>
      </c>
      <c r="AS12" s="65">
        <v>186257230.56999996</v>
      </c>
      <c r="AT12" s="65">
        <v>181647430.07999995</v>
      </c>
      <c r="AU12" s="65">
        <v>57126319.039999984</v>
      </c>
      <c r="AV12" s="65">
        <v>171580300.44999999</v>
      </c>
      <c r="AW12" s="65">
        <v>149359169.68000001</v>
      </c>
      <c r="AX12" s="65">
        <v>215042562.98000002</v>
      </c>
      <c r="AY12" s="65">
        <v>184413619.41000003</v>
      </c>
      <c r="AZ12" s="65">
        <v>201150231.91999999</v>
      </c>
      <c r="BA12" s="65">
        <v>226304118.90999997</v>
      </c>
      <c r="BB12" s="65">
        <v>266514500.64999998</v>
      </c>
      <c r="BC12" s="66">
        <v>2123820275.0899999</v>
      </c>
      <c r="BD12" s="65">
        <v>216602325.69</v>
      </c>
      <c r="BE12" s="65">
        <v>225118483.71000001</v>
      </c>
      <c r="BF12" s="65">
        <v>298011354.22999996</v>
      </c>
      <c r="BG12" s="65">
        <v>222565070.34</v>
      </c>
      <c r="BH12" s="65">
        <v>234839065.78</v>
      </c>
      <c r="BI12" s="65">
        <v>219885810.12</v>
      </c>
      <c r="BJ12" s="65">
        <v>189145889.31999999</v>
      </c>
      <c r="BK12" s="65">
        <v>249107131.05000004</v>
      </c>
      <c r="BL12" s="65">
        <v>233403723.63</v>
      </c>
      <c r="BM12" s="65">
        <v>228154649.66999999</v>
      </c>
      <c r="BN12" s="65">
        <v>247140942.34</v>
      </c>
      <c r="BO12" s="65">
        <v>313356257.37999994</v>
      </c>
      <c r="BP12" s="66">
        <v>2877330703.2600017</v>
      </c>
      <c r="BQ12" s="65">
        <v>232236333.03</v>
      </c>
      <c r="BR12" s="65">
        <v>219683718.11999997</v>
      </c>
      <c r="BS12" s="65">
        <v>246112553.59</v>
      </c>
      <c r="BT12" s="65">
        <v>182016785.38999999</v>
      </c>
      <c r="BU12" s="65">
        <v>221429155.13999999</v>
      </c>
      <c r="BV12" s="65">
        <v>229720170.52000004</v>
      </c>
      <c r="BW12" s="65">
        <v>206512061.58999997</v>
      </c>
      <c r="BX12" s="65">
        <v>213605524.02000001</v>
      </c>
      <c r="BY12" s="65">
        <v>225995130.44999999</v>
      </c>
      <c r="BZ12" s="65">
        <v>231723484.52000001</v>
      </c>
      <c r="CA12" s="65">
        <v>0</v>
      </c>
      <c r="CB12" s="65">
        <v>0</v>
      </c>
      <c r="CC12" s="66">
        <v>2209034916.3699994</v>
      </c>
    </row>
    <row r="13" spans="1:81" ht="13.5" customHeight="1" thickBot="1">
      <c r="A13" s="111"/>
      <c r="B13" s="116"/>
      <c r="C13" s="64" t="s">
        <v>11</v>
      </c>
      <c r="D13" s="65">
        <v>32475290.239999998</v>
      </c>
      <c r="E13" s="65">
        <v>-23775203.760000005</v>
      </c>
      <c r="F13" s="65">
        <v>25486705.030000009</v>
      </c>
      <c r="G13" s="65">
        <v>88941586.430000007</v>
      </c>
      <c r="H13" s="65">
        <v>163889191.67999998</v>
      </c>
      <c r="I13" s="65">
        <v>152190914.97000003</v>
      </c>
      <c r="J13" s="65">
        <v>67931931.069999993</v>
      </c>
      <c r="K13" s="65">
        <v>123320665.04999998</v>
      </c>
      <c r="L13" s="65">
        <v>66698595.730000004</v>
      </c>
      <c r="M13" s="65">
        <v>139814924.63000003</v>
      </c>
      <c r="N13" s="65">
        <v>88889317.429999977</v>
      </c>
      <c r="O13" s="65">
        <v>35724105.729999997</v>
      </c>
      <c r="P13" s="66">
        <v>961588024.23000026</v>
      </c>
      <c r="Q13" s="65">
        <v>112031780.21999998</v>
      </c>
      <c r="R13" s="65">
        <v>209959830.82999998</v>
      </c>
      <c r="S13" s="65">
        <v>148951277.51000002</v>
      </c>
      <c r="T13" s="65">
        <v>52321937.230000004</v>
      </c>
      <c r="U13" s="65">
        <v>4680574.4199999813</v>
      </c>
      <c r="V13" s="65">
        <v>58812308.469999984</v>
      </c>
      <c r="W13" s="65">
        <v>81703115.719999984</v>
      </c>
      <c r="X13" s="65">
        <v>72766258.459999993</v>
      </c>
      <c r="Y13" s="65">
        <v>116342997.99000001</v>
      </c>
      <c r="Z13" s="65">
        <v>112349777.06999999</v>
      </c>
      <c r="AA13" s="65">
        <v>69590130.50999999</v>
      </c>
      <c r="AB13" s="65">
        <v>127266756.22</v>
      </c>
      <c r="AC13" s="66">
        <v>1166776744.6500006</v>
      </c>
      <c r="AD13" s="65">
        <v>104412396.66999999</v>
      </c>
      <c r="AE13" s="65">
        <v>58896299.239999987</v>
      </c>
      <c r="AF13" s="65">
        <v>153966013.97999999</v>
      </c>
      <c r="AG13" s="65">
        <v>198412012.70000002</v>
      </c>
      <c r="AH13" s="65">
        <v>166613399.39000005</v>
      </c>
      <c r="AI13" s="65">
        <v>167969705.27000001</v>
      </c>
      <c r="AJ13" s="65">
        <v>99263143.140000001</v>
      </c>
      <c r="AK13" s="65">
        <v>99461378.459999993</v>
      </c>
      <c r="AL13" s="65">
        <v>162103629.88</v>
      </c>
      <c r="AM13" s="65">
        <v>109819147.78000002</v>
      </c>
      <c r="AN13" s="65">
        <v>199631540.89999998</v>
      </c>
      <c r="AO13" s="65">
        <v>63930769.430000015</v>
      </c>
      <c r="AP13" s="66">
        <v>1584479436.8400002</v>
      </c>
      <c r="AQ13" s="65">
        <v>110810601.04000002</v>
      </c>
      <c r="AR13" s="65">
        <v>92962776.530000016</v>
      </c>
      <c r="AS13" s="65">
        <v>128716228.45</v>
      </c>
      <c r="AT13" s="65">
        <v>97444718.730000004</v>
      </c>
      <c r="AU13" s="65">
        <v>16754920.119999995</v>
      </c>
      <c r="AV13" s="65">
        <v>27353218.149999999</v>
      </c>
      <c r="AW13" s="65">
        <v>110514403.82000002</v>
      </c>
      <c r="AX13" s="65">
        <v>113146490.42</v>
      </c>
      <c r="AY13" s="65">
        <v>83222435.149999991</v>
      </c>
      <c r="AZ13" s="65">
        <v>56526343.920000002</v>
      </c>
      <c r="BA13" s="65">
        <v>77829379.700000018</v>
      </c>
      <c r="BB13" s="65">
        <v>10620810.589999996</v>
      </c>
      <c r="BC13" s="66">
        <v>925902326.62</v>
      </c>
      <c r="BD13" s="65">
        <v>127323626.67999999</v>
      </c>
      <c r="BE13" s="65">
        <v>118434810.59</v>
      </c>
      <c r="BF13" s="65">
        <v>66940331.319999993</v>
      </c>
      <c r="BG13" s="65">
        <v>135069930.35000002</v>
      </c>
      <c r="BH13" s="65">
        <v>95595359.949999988</v>
      </c>
      <c r="BI13" s="65">
        <v>277183221.38999999</v>
      </c>
      <c r="BJ13" s="65">
        <v>160018924.59999999</v>
      </c>
      <c r="BK13" s="65">
        <v>172312476.75999999</v>
      </c>
      <c r="BL13" s="65">
        <v>325396283.63999999</v>
      </c>
      <c r="BM13" s="65">
        <v>338356487.82000005</v>
      </c>
      <c r="BN13" s="65">
        <v>145339524.38</v>
      </c>
      <c r="BO13" s="65">
        <v>433846746.06</v>
      </c>
      <c r="BP13" s="66">
        <v>2395817723.5399995</v>
      </c>
      <c r="BQ13" s="65">
        <v>569091120.57000005</v>
      </c>
      <c r="BR13" s="65">
        <v>261211628.84</v>
      </c>
      <c r="BS13" s="65">
        <v>222186813.21999997</v>
      </c>
      <c r="BT13" s="65">
        <v>677774958.52999997</v>
      </c>
      <c r="BU13" s="65">
        <v>506806446.54999989</v>
      </c>
      <c r="BV13" s="65">
        <v>213231289.87999997</v>
      </c>
      <c r="BW13" s="65">
        <v>-55831486.720000014</v>
      </c>
      <c r="BX13" s="65">
        <v>177434382.40000004</v>
      </c>
      <c r="BY13" s="65">
        <v>121706448.44</v>
      </c>
      <c r="BZ13" s="65">
        <v>214662489.56999999</v>
      </c>
      <c r="CA13" s="65">
        <v>0</v>
      </c>
      <c r="CB13" s="65">
        <v>0</v>
      </c>
      <c r="CC13" s="66">
        <v>2908274091.2800007</v>
      </c>
    </row>
    <row r="14" spans="1:81" ht="13.5" customHeight="1" thickBot="1">
      <c r="A14" s="111"/>
      <c r="B14" s="116"/>
      <c r="C14" s="64" t="s">
        <v>12</v>
      </c>
      <c r="D14" s="65">
        <v>33287873.169999998</v>
      </c>
      <c r="E14" s="65">
        <v>26558821.299999997</v>
      </c>
      <c r="F14" s="65">
        <v>31305473.66</v>
      </c>
      <c r="G14" s="65">
        <v>30756669.030000001</v>
      </c>
      <c r="H14" s="65">
        <v>31241934.119999997</v>
      </c>
      <c r="I14" s="65">
        <v>29713662.529999997</v>
      </c>
      <c r="J14" s="65">
        <v>21369092.09</v>
      </c>
      <c r="K14" s="65">
        <v>31484710.359999999</v>
      </c>
      <c r="L14" s="65">
        <v>12550433.49</v>
      </c>
      <c r="M14" s="65">
        <v>28854004.329999998</v>
      </c>
      <c r="N14" s="65">
        <v>25639325.790000003</v>
      </c>
      <c r="O14" s="65">
        <v>27296923.25</v>
      </c>
      <c r="P14" s="66">
        <v>330058923.12</v>
      </c>
      <c r="Q14" s="65">
        <v>31945047.699999999</v>
      </c>
      <c r="R14" s="65">
        <v>29977492.600000001</v>
      </c>
      <c r="S14" s="65">
        <v>30153115.209999997</v>
      </c>
      <c r="T14" s="65">
        <v>27182623.960000001</v>
      </c>
      <c r="U14" s="65">
        <v>32223472.970000003</v>
      </c>
      <c r="V14" s="65">
        <v>27803644.25</v>
      </c>
      <c r="W14" s="65">
        <v>32010614.719999999</v>
      </c>
      <c r="X14" s="65">
        <v>35018596.769999996</v>
      </c>
      <c r="Y14" s="65">
        <v>23424718.5</v>
      </c>
      <c r="Z14" s="65">
        <v>26398937.360000003</v>
      </c>
      <c r="AA14" s="65">
        <v>25800570.539999999</v>
      </c>
      <c r="AB14" s="65">
        <v>27610955.27</v>
      </c>
      <c r="AC14" s="66">
        <v>349549789.85000002</v>
      </c>
      <c r="AD14" s="65">
        <v>38160391.950000003</v>
      </c>
      <c r="AE14" s="65">
        <v>27438134.079999998</v>
      </c>
      <c r="AF14" s="65">
        <v>32000155.539999999</v>
      </c>
      <c r="AG14" s="65">
        <v>28941860.060000002</v>
      </c>
      <c r="AH14" s="65">
        <v>27980137.470000003</v>
      </c>
      <c r="AI14" s="65">
        <v>24321985.849999998</v>
      </c>
      <c r="AJ14" s="65">
        <v>36621590.670000002</v>
      </c>
      <c r="AK14" s="65">
        <v>36926501.960000001</v>
      </c>
      <c r="AL14" s="65">
        <v>33526613.290000003</v>
      </c>
      <c r="AM14" s="65">
        <v>34291123.120000005</v>
      </c>
      <c r="AN14" s="65">
        <v>37069617.020000003</v>
      </c>
      <c r="AO14" s="65">
        <v>35022827.030000001</v>
      </c>
      <c r="AP14" s="66">
        <v>392300938.0399999</v>
      </c>
      <c r="AQ14" s="65">
        <v>37922773.760000005</v>
      </c>
      <c r="AR14" s="65">
        <v>32329603.100000001</v>
      </c>
      <c r="AS14" s="65">
        <v>35929395.759999998</v>
      </c>
      <c r="AT14" s="65">
        <v>34539623.119999997</v>
      </c>
      <c r="AU14" s="65">
        <v>33020577.719999999</v>
      </c>
      <c r="AV14" s="65">
        <v>29555901.260000002</v>
      </c>
      <c r="AW14" s="65">
        <v>32557156.890000001</v>
      </c>
      <c r="AX14" s="65">
        <v>33166625.719999999</v>
      </c>
      <c r="AY14" s="65">
        <v>32697120.439999998</v>
      </c>
      <c r="AZ14" s="65">
        <v>33962190.07</v>
      </c>
      <c r="BA14" s="65">
        <v>38096677.93</v>
      </c>
      <c r="BB14" s="65">
        <v>33886660.310000002</v>
      </c>
      <c r="BC14" s="66">
        <v>407664306.07999998</v>
      </c>
      <c r="BD14" s="65">
        <v>48562302.140000001</v>
      </c>
      <c r="BE14" s="65">
        <v>44915251.669999994</v>
      </c>
      <c r="BF14" s="65">
        <v>49529401.340000004</v>
      </c>
      <c r="BG14" s="65">
        <v>39080984.969999999</v>
      </c>
      <c r="BH14" s="65">
        <v>45565854.310000002</v>
      </c>
      <c r="BI14" s="65">
        <v>40431123.18</v>
      </c>
      <c r="BJ14" s="65">
        <v>44613521.649999999</v>
      </c>
      <c r="BK14" s="65">
        <v>47252560.509999998</v>
      </c>
      <c r="BL14" s="65">
        <v>40089793.689999998</v>
      </c>
      <c r="BM14" s="65">
        <v>40202046.090000004</v>
      </c>
      <c r="BN14" s="65">
        <v>43255668.440000005</v>
      </c>
      <c r="BO14" s="65">
        <v>39847827.720000006</v>
      </c>
      <c r="BP14" s="66">
        <v>523346335.70999998</v>
      </c>
      <c r="BQ14" s="65">
        <v>46985402.380000003</v>
      </c>
      <c r="BR14" s="65">
        <v>35963513.43</v>
      </c>
      <c r="BS14" s="65">
        <v>42617559.07</v>
      </c>
      <c r="BT14" s="65">
        <v>37647387.880000003</v>
      </c>
      <c r="BU14" s="65">
        <v>41934644.240000002</v>
      </c>
      <c r="BV14" s="65">
        <v>43305887.410000004</v>
      </c>
      <c r="BW14" s="65">
        <v>35238836.32</v>
      </c>
      <c r="BX14" s="65">
        <v>37610773.350000001</v>
      </c>
      <c r="BY14" s="65">
        <v>30888198.610000003</v>
      </c>
      <c r="BZ14" s="65">
        <v>34954577.200000003</v>
      </c>
      <c r="CA14" s="65">
        <v>0</v>
      </c>
      <c r="CB14" s="65">
        <v>0</v>
      </c>
      <c r="CC14" s="66">
        <v>387146779.89000005</v>
      </c>
    </row>
    <row r="15" spans="1:81" ht="13.5" customHeight="1" thickBot="1">
      <c r="A15" s="111"/>
      <c r="B15" s="116"/>
      <c r="C15" s="64" t="s">
        <v>13</v>
      </c>
      <c r="D15" s="65">
        <v>60795860.86999999</v>
      </c>
      <c r="E15" s="65">
        <v>36749136.700000003</v>
      </c>
      <c r="F15" s="65">
        <v>73076857.11999999</v>
      </c>
      <c r="G15" s="65">
        <v>48689924.850000001</v>
      </c>
      <c r="H15" s="65">
        <v>80098284.480000004</v>
      </c>
      <c r="I15" s="65">
        <v>42995719.460000008</v>
      </c>
      <c r="J15" s="65">
        <v>107910009.05000001</v>
      </c>
      <c r="K15" s="65">
        <v>77066642.280000001</v>
      </c>
      <c r="L15" s="65">
        <v>58447998.820000008</v>
      </c>
      <c r="M15" s="65">
        <v>98781862.039999992</v>
      </c>
      <c r="N15" s="65">
        <v>58156832.920000002</v>
      </c>
      <c r="O15" s="65">
        <v>237478575.67999998</v>
      </c>
      <c r="P15" s="66">
        <v>980247704.26999998</v>
      </c>
      <c r="Q15" s="65">
        <v>114528082.70999999</v>
      </c>
      <c r="R15" s="65">
        <v>278185226.23000002</v>
      </c>
      <c r="S15" s="65">
        <v>631522651.25000012</v>
      </c>
      <c r="T15" s="65">
        <v>49759607.210000001</v>
      </c>
      <c r="U15" s="65">
        <v>422528807.62</v>
      </c>
      <c r="V15" s="65">
        <v>212518956.16</v>
      </c>
      <c r="W15" s="65">
        <v>64559407.990000002</v>
      </c>
      <c r="X15" s="65">
        <v>57493588.350000001</v>
      </c>
      <c r="Y15" s="65">
        <v>216287320.44000003</v>
      </c>
      <c r="Z15" s="65">
        <v>155533374.88999999</v>
      </c>
      <c r="AA15" s="65">
        <v>113293132.78999999</v>
      </c>
      <c r="AB15" s="65">
        <v>312976068.58999997</v>
      </c>
      <c r="AC15" s="66">
        <v>2629186224.2300005</v>
      </c>
      <c r="AD15" s="65">
        <v>53969689.460000001</v>
      </c>
      <c r="AE15" s="65">
        <v>85334176.969999999</v>
      </c>
      <c r="AF15" s="65">
        <v>5008006.2800000031</v>
      </c>
      <c r="AG15" s="65">
        <v>63555282.269999996</v>
      </c>
      <c r="AH15" s="65">
        <v>221625202.30999997</v>
      </c>
      <c r="AI15" s="65">
        <v>55185495.219999999</v>
      </c>
      <c r="AJ15" s="65">
        <v>89619247.629999995</v>
      </c>
      <c r="AK15" s="65">
        <v>202473284.40000001</v>
      </c>
      <c r="AL15" s="65">
        <v>80338166.829999998</v>
      </c>
      <c r="AM15" s="65">
        <v>66050212.740000002</v>
      </c>
      <c r="AN15" s="65">
        <v>149195766.78</v>
      </c>
      <c r="AO15" s="65">
        <v>52415347.200000003</v>
      </c>
      <c r="AP15" s="66">
        <v>1124769878.0900002</v>
      </c>
      <c r="AQ15" s="65">
        <v>60195112.189999998</v>
      </c>
      <c r="AR15" s="65">
        <v>117836253.23999998</v>
      </c>
      <c r="AS15" s="65">
        <v>58855349.159999996</v>
      </c>
      <c r="AT15" s="65">
        <v>94529762.349999994</v>
      </c>
      <c r="AU15" s="65">
        <v>100063268.22999999</v>
      </c>
      <c r="AV15" s="65">
        <v>86003582</v>
      </c>
      <c r="AW15" s="65">
        <v>92958447.799999997</v>
      </c>
      <c r="AX15" s="65">
        <v>134695222.31</v>
      </c>
      <c r="AY15" s="65">
        <v>99027482.279999986</v>
      </c>
      <c r="AZ15" s="65">
        <v>97211530.620000005</v>
      </c>
      <c r="BA15" s="65">
        <v>110964151.72</v>
      </c>
      <c r="BB15" s="65">
        <v>105521115.66999999</v>
      </c>
      <c r="BC15" s="66">
        <v>1157861277.5699999</v>
      </c>
      <c r="BD15" s="65">
        <v>84407198.980000004</v>
      </c>
      <c r="BE15" s="65">
        <v>574412881.36000001</v>
      </c>
      <c r="BF15" s="65">
        <v>154727894.10999998</v>
      </c>
      <c r="BG15" s="65">
        <v>78926347.230000004</v>
      </c>
      <c r="BH15" s="65">
        <v>75475666.75999999</v>
      </c>
      <c r="BI15" s="65">
        <v>20584674.5</v>
      </c>
      <c r="BJ15" s="65">
        <v>131641760.94000001</v>
      </c>
      <c r="BK15" s="65">
        <v>119889926.75</v>
      </c>
      <c r="BL15" s="65">
        <v>119916000.23</v>
      </c>
      <c r="BM15" s="65">
        <v>9764383.1999999993</v>
      </c>
      <c r="BN15" s="65">
        <v>211623670.13999999</v>
      </c>
      <c r="BO15" s="65">
        <v>-33698846.129999995</v>
      </c>
      <c r="BP15" s="66">
        <v>1547671558.0700002</v>
      </c>
      <c r="BQ15" s="65">
        <v>61013716.140000001</v>
      </c>
      <c r="BR15" s="65">
        <v>676799646.48999989</v>
      </c>
      <c r="BS15" s="65">
        <v>184697607.79000002</v>
      </c>
      <c r="BT15" s="65">
        <v>182073364.11000001</v>
      </c>
      <c r="BU15" s="65">
        <v>100543647.04000001</v>
      </c>
      <c r="BV15" s="65">
        <v>200514784.69999999</v>
      </c>
      <c r="BW15" s="65">
        <v>163458553.51999998</v>
      </c>
      <c r="BX15" s="65">
        <v>132710176.83</v>
      </c>
      <c r="BY15" s="65">
        <v>218820559.94</v>
      </c>
      <c r="BZ15" s="65">
        <v>87583207.340000004</v>
      </c>
      <c r="CA15" s="65">
        <v>0</v>
      </c>
      <c r="CB15" s="65">
        <v>0</v>
      </c>
      <c r="CC15" s="66">
        <v>2008215263.9000001</v>
      </c>
    </row>
    <row r="16" spans="1:81" ht="13.5" customHeight="1" thickBot="1">
      <c r="A16" s="111"/>
      <c r="B16" s="116"/>
      <c r="C16" s="64" t="s">
        <v>14</v>
      </c>
      <c r="D16" s="65">
        <v>113515378.92000002</v>
      </c>
      <c r="E16" s="65">
        <v>161576844.50999996</v>
      </c>
      <c r="F16" s="65">
        <v>157125671.86000004</v>
      </c>
      <c r="G16" s="65">
        <v>153138594.91999999</v>
      </c>
      <c r="H16" s="65">
        <v>272325534.88</v>
      </c>
      <c r="I16" s="65">
        <v>110868362.75</v>
      </c>
      <c r="J16" s="65">
        <v>179490995.91</v>
      </c>
      <c r="K16" s="65">
        <v>207320130.32000005</v>
      </c>
      <c r="L16" s="65">
        <v>159188545.27000001</v>
      </c>
      <c r="M16" s="65">
        <v>156186576.25999999</v>
      </c>
      <c r="N16" s="65">
        <v>279629152.33999997</v>
      </c>
      <c r="O16" s="65">
        <v>382214009.89000005</v>
      </c>
      <c r="P16" s="66">
        <v>2332579797.8300009</v>
      </c>
      <c r="Q16" s="65">
        <v>563152215.42999995</v>
      </c>
      <c r="R16" s="65">
        <v>522424111.9199999</v>
      </c>
      <c r="S16" s="65">
        <v>189966625.84999999</v>
      </c>
      <c r="T16" s="65">
        <v>168794280.78000003</v>
      </c>
      <c r="U16" s="65">
        <v>258350612.01999995</v>
      </c>
      <c r="V16" s="65">
        <v>139557540.79999998</v>
      </c>
      <c r="W16" s="65">
        <v>247307908.78000003</v>
      </c>
      <c r="X16" s="65">
        <v>137644217.75</v>
      </c>
      <c r="Y16" s="65">
        <v>149266120.05999997</v>
      </c>
      <c r="Z16" s="65">
        <v>184098203.31999999</v>
      </c>
      <c r="AA16" s="65">
        <v>196281953.47</v>
      </c>
      <c r="AB16" s="65">
        <v>128487701.66999999</v>
      </c>
      <c r="AC16" s="66">
        <v>2885331491.8500028</v>
      </c>
      <c r="AD16" s="65">
        <v>218971656.29999998</v>
      </c>
      <c r="AE16" s="65">
        <v>332295536.00999999</v>
      </c>
      <c r="AF16" s="65">
        <v>846211140.91999996</v>
      </c>
      <c r="AG16" s="65">
        <v>383728858.08999991</v>
      </c>
      <c r="AH16" s="65">
        <v>259082940.03</v>
      </c>
      <c r="AI16" s="65">
        <v>251717781.34</v>
      </c>
      <c r="AJ16" s="65">
        <v>244868535.58000001</v>
      </c>
      <c r="AK16" s="65">
        <v>228210276.79000002</v>
      </c>
      <c r="AL16" s="65">
        <v>177833796.48999998</v>
      </c>
      <c r="AM16" s="65">
        <v>119467624.82999998</v>
      </c>
      <c r="AN16" s="65">
        <v>309891066.60000002</v>
      </c>
      <c r="AO16" s="65">
        <v>294857596.43999994</v>
      </c>
      <c r="AP16" s="66">
        <v>3667136809.420001</v>
      </c>
      <c r="AQ16" s="65">
        <v>235516464.47000003</v>
      </c>
      <c r="AR16" s="65">
        <v>387347904.22000003</v>
      </c>
      <c r="AS16" s="65">
        <v>464295019.78999996</v>
      </c>
      <c r="AT16" s="65">
        <v>374040466.96000004</v>
      </c>
      <c r="AU16" s="65">
        <v>653230540.26000011</v>
      </c>
      <c r="AV16" s="65">
        <v>492316516.30999994</v>
      </c>
      <c r="AW16" s="65">
        <v>1037122468.9499999</v>
      </c>
      <c r="AX16" s="65">
        <v>453837002.31999999</v>
      </c>
      <c r="AY16" s="65">
        <v>478344373.70000005</v>
      </c>
      <c r="AZ16" s="65">
        <v>721367603.98999977</v>
      </c>
      <c r="BA16" s="65">
        <v>474382694.29999995</v>
      </c>
      <c r="BB16" s="65">
        <v>1384797261.9000001</v>
      </c>
      <c r="BC16" s="66">
        <v>7156598317.1699953</v>
      </c>
      <c r="BD16" s="65">
        <v>3014826388.3799996</v>
      </c>
      <c r="BE16" s="65">
        <v>1821824163.3400002</v>
      </c>
      <c r="BF16" s="65">
        <v>1483722342.5000002</v>
      </c>
      <c r="BG16" s="65">
        <v>899571600.03999972</v>
      </c>
      <c r="BH16" s="65">
        <v>653258975.25999999</v>
      </c>
      <c r="BI16" s="65">
        <v>651711913.50999987</v>
      </c>
      <c r="BJ16" s="65">
        <v>455997138.48000002</v>
      </c>
      <c r="BK16" s="65">
        <v>507947593.48999995</v>
      </c>
      <c r="BL16" s="65">
        <v>229511846.25</v>
      </c>
      <c r="BM16" s="65">
        <v>237665563.89000002</v>
      </c>
      <c r="BN16" s="65">
        <v>353979688.0399999</v>
      </c>
      <c r="BO16" s="65">
        <v>218625128.31999996</v>
      </c>
      <c r="BP16" s="66">
        <v>10528642341.5</v>
      </c>
      <c r="BQ16" s="65">
        <v>429510202.05999994</v>
      </c>
      <c r="BR16" s="65">
        <v>681949358.59000003</v>
      </c>
      <c r="BS16" s="65">
        <v>775851901.97000015</v>
      </c>
      <c r="BT16" s="65">
        <v>379202898.28000003</v>
      </c>
      <c r="BU16" s="65">
        <v>274556367.33000004</v>
      </c>
      <c r="BV16" s="65">
        <v>181097870.30000001</v>
      </c>
      <c r="BW16" s="65">
        <v>164857270.59</v>
      </c>
      <c r="BX16" s="65">
        <v>292882591.71999997</v>
      </c>
      <c r="BY16" s="65">
        <v>332810514</v>
      </c>
      <c r="BZ16" s="65">
        <v>342196398.92000008</v>
      </c>
      <c r="CA16" s="65">
        <v>0</v>
      </c>
      <c r="CB16" s="65">
        <v>0</v>
      </c>
      <c r="CC16" s="66">
        <v>3854915373.7599988</v>
      </c>
    </row>
    <row r="17" spans="1:81" ht="13.5" customHeight="1" thickBot="1">
      <c r="A17" s="111"/>
      <c r="B17" s="116"/>
      <c r="C17" s="64" t="s">
        <v>15</v>
      </c>
      <c r="D17" s="65">
        <v>38552232.009999998</v>
      </c>
      <c r="E17" s="65">
        <v>13678571.609999998</v>
      </c>
      <c r="F17" s="65">
        <v>78180715.219999999</v>
      </c>
      <c r="G17" s="65">
        <v>32408140.630000003</v>
      </c>
      <c r="H17" s="65">
        <v>373353670.91999996</v>
      </c>
      <c r="I17" s="65">
        <v>50485468.770000003</v>
      </c>
      <c r="J17" s="65">
        <v>48985051.259999998</v>
      </c>
      <c r="K17" s="65">
        <v>109126010.12999998</v>
      </c>
      <c r="L17" s="65">
        <v>34291197.219999999</v>
      </c>
      <c r="M17" s="65">
        <v>38824784.18</v>
      </c>
      <c r="N17" s="65">
        <v>72968625.200000003</v>
      </c>
      <c r="O17" s="65">
        <v>79223846.700000003</v>
      </c>
      <c r="P17" s="66">
        <v>970078313.8499999</v>
      </c>
      <c r="Q17" s="65">
        <v>58046397.329999998</v>
      </c>
      <c r="R17" s="65">
        <v>254176430.91999999</v>
      </c>
      <c r="S17" s="65">
        <v>59511212.239999995</v>
      </c>
      <c r="T17" s="65">
        <v>52746207.93999999</v>
      </c>
      <c r="U17" s="65">
        <v>-77953003.570000008</v>
      </c>
      <c r="V17" s="65">
        <v>61572045.489999995</v>
      </c>
      <c r="W17" s="65">
        <v>79958005.099999994</v>
      </c>
      <c r="X17" s="65">
        <v>-265201494.22999999</v>
      </c>
      <c r="Y17" s="65">
        <v>-9919225.2399999946</v>
      </c>
      <c r="Z17" s="65">
        <v>70472107.409999996</v>
      </c>
      <c r="AA17" s="65">
        <v>53824982.829999998</v>
      </c>
      <c r="AB17" s="65">
        <v>27022878.02</v>
      </c>
      <c r="AC17" s="66">
        <v>364256544.24000001</v>
      </c>
      <c r="AD17" s="65">
        <v>12972745.100000003</v>
      </c>
      <c r="AE17" s="65">
        <v>49157821.25</v>
      </c>
      <c r="AF17" s="65">
        <v>39405315.900000006</v>
      </c>
      <c r="AG17" s="65">
        <v>37057996.57</v>
      </c>
      <c r="AH17" s="65">
        <v>32631187.630000003</v>
      </c>
      <c r="AI17" s="65">
        <v>59537398.640000001</v>
      </c>
      <c r="AJ17" s="65">
        <v>64738189.61999999</v>
      </c>
      <c r="AK17" s="65">
        <v>59891846.470000006</v>
      </c>
      <c r="AL17" s="65">
        <v>50681483.68</v>
      </c>
      <c r="AM17" s="65">
        <v>50644129.490000002</v>
      </c>
      <c r="AN17" s="65">
        <v>52694679.159999996</v>
      </c>
      <c r="AO17" s="65">
        <v>50131896</v>
      </c>
      <c r="AP17" s="66">
        <v>559544689.51000011</v>
      </c>
      <c r="AQ17" s="65">
        <v>27785886.510000002</v>
      </c>
      <c r="AR17" s="65">
        <v>18578828.460000001</v>
      </c>
      <c r="AS17" s="65">
        <v>-13858623.540000001</v>
      </c>
      <c r="AT17" s="65">
        <v>42913510.410000011</v>
      </c>
      <c r="AU17" s="65">
        <v>55940032.470000006</v>
      </c>
      <c r="AV17" s="65">
        <v>27438413.630000003</v>
      </c>
      <c r="AW17" s="65">
        <v>116180614.81999999</v>
      </c>
      <c r="AX17" s="65">
        <v>52659254.729999997</v>
      </c>
      <c r="AY17" s="65">
        <v>35041671.719999999</v>
      </c>
      <c r="AZ17" s="65">
        <v>53796926.390000008</v>
      </c>
      <c r="BA17" s="65">
        <v>86398752.270000011</v>
      </c>
      <c r="BB17" s="65">
        <v>45108656.600000001</v>
      </c>
      <c r="BC17" s="66">
        <v>547983924.46999979</v>
      </c>
      <c r="BD17" s="65">
        <v>68696027.88000001</v>
      </c>
      <c r="BE17" s="65">
        <v>54777385.489999995</v>
      </c>
      <c r="BF17" s="65">
        <v>53337961.430000007</v>
      </c>
      <c r="BG17" s="65">
        <v>26728265.949999999</v>
      </c>
      <c r="BH17" s="65">
        <v>64391290.360000007</v>
      </c>
      <c r="BI17" s="65">
        <v>52240708.340000011</v>
      </c>
      <c r="BJ17" s="65">
        <v>20942762.790000003</v>
      </c>
      <c r="BK17" s="65">
        <v>109216858.51000001</v>
      </c>
      <c r="BL17" s="65">
        <v>68170838.969999999</v>
      </c>
      <c r="BM17" s="65">
        <v>47298994.969999999</v>
      </c>
      <c r="BN17" s="65">
        <v>95104082.019999996</v>
      </c>
      <c r="BO17" s="65">
        <v>11628875.919999998</v>
      </c>
      <c r="BP17" s="66">
        <v>672534052.63000023</v>
      </c>
      <c r="BQ17" s="65">
        <v>52366465.369999997</v>
      </c>
      <c r="BR17" s="65">
        <v>42209259.149999991</v>
      </c>
      <c r="BS17" s="65">
        <v>44236038.869999997</v>
      </c>
      <c r="BT17" s="65">
        <v>65373378.560000002</v>
      </c>
      <c r="BU17" s="65">
        <v>80823385.609999999</v>
      </c>
      <c r="BV17" s="65">
        <v>37126529.5</v>
      </c>
      <c r="BW17" s="65">
        <v>33054722.48</v>
      </c>
      <c r="BX17" s="65">
        <v>25662486.039999999</v>
      </c>
      <c r="BY17" s="65">
        <v>159067949.24000001</v>
      </c>
      <c r="BZ17" s="65">
        <v>51459010.729999997</v>
      </c>
      <c r="CA17" s="65">
        <v>0</v>
      </c>
      <c r="CB17" s="65">
        <v>0</v>
      </c>
      <c r="CC17" s="66">
        <v>591379225.55000007</v>
      </c>
    </row>
    <row r="18" spans="1:81" ht="13.5" customHeight="1" thickBot="1">
      <c r="A18" s="111"/>
      <c r="B18" s="116"/>
      <c r="C18" s="68" t="s">
        <v>16</v>
      </c>
      <c r="D18" s="65">
        <v>62426181.109999999</v>
      </c>
      <c r="E18" s="65">
        <v>31170141.030000001</v>
      </c>
      <c r="F18" s="65">
        <v>75044644.979999989</v>
      </c>
      <c r="G18" s="65">
        <v>4387951.1000000006</v>
      </c>
      <c r="H18" s="65">
        <v>13813080.619999999</v>
      </c>
      <c r="I18" s="65">
        <v>35055205.090000004</v>
      </c>
      <c r="J18" s="65">
        <v>30087419.75</v>
      </c>
      <c r="K18" s="65">
        <v>-1506448.8600000003</v>
      </c>
      <c r="L18" s="65">
        <v>4288255.63</v>
      </c>
      <c r="M18" s="65">
        <v>-77502976.909999996</v>
      </c>
      <c r="N18" s="65">
        <v>19363093.170000002</v>
      </c>
      <c r="O18" s="65">
        <v>-19346459.350000001</v>
      </c>
      <c r="P18" s="66">
        <v>177280087.36000004</v>
      </c>
      <c r="Q18" s="65">
        <v>30999835.999999996</v>
      </c>
      <c r="R18" s="65">
        <v>9704525.2799999993</v>
      </c>
      <c r="S18" s="65">
        <v>8181585.54</v>
      </c>
      <c r="T18" s="65">
        <v>15100542.869999999</v>
      </c>
      <c r="U18" s="65">
        <v>14019635.5</v>
      </c>
      <c r="V18" s="65">
        <v>10539247.970000003</v>
      </c>
      <c r="W18" s="65">
        <v>20888081.310000002</v>
      </c>
      <c r="X18" s="65">
        <v>9430815.8499999996</v>
      </c>
      <c r="Y18" s="65">
        <v>70184850.030000001</v>
      </c>
      <c r="Z18" s="65">
        <v>141835382.69</v>
      </c>
      <c r="AA18" s="65">
        <v>3069897.7899999991</v>
      </c>
      <c r="AB18" s="65">
        <v>28093283.490000002</v>
      </c>
      <c r="AC18" s="66">
        <v>362047684.31999993</v>
      </c>
      <c r="AD18" s="65">
        <v>37708749.909999996</v>
      </c>
      <c r="AE18" s="65">
        <v>190979691.68000001</v>
      </c>
      <c r="AF18" s="65">
        <v>77988850.590000004</v>
      </c>
      <c r="AG18" s="65">
        <v>15613646.57</v>
      </c>
      <c r="AH18" s="65">
        <v>93252310.210000008</v>
      </c>
      <c r="AI18" s="65">
        <v>13973543.949999999</v>
      </c>
      <c r="AJ18" s="65">
        <v>33379991.850000001</v>
      </c>
      <c r="AK18" s="65">
        <v>125034271.55</v>
      </c>
      <c r="AL18" s="65">
        <v>44199338.139999993</v>
      </c>
      <c r="AM18" s="65">
        <v>22374572.559999999</v>
      </c>
      <c r="AN18" s="65">
        <v>5031361.4700000016</v>
      </c>
      <c r="AO18" s="65">
        <v>97025724.589999989</v>
      </c>
      <c r="AP18" s="66">
        <v>756562053.06999993</v>
      </c>
      <c r="AQ18" s="65">
        <v>6018419.8000000007</v>
      </c>
      <c r="AR18" s="65">
        <v>-14551151.370000001</v>
      </c>
      <c r="AS18" s="65">
        <v>13592590.940000001</v>
      </c>
      <c r="AT18" s="65">
        <v>3816618.4699999993</v>
      </c>
      <c r="AU18" s="65">
        <v>-75301995.050000012</v>
      </c>
      <c r="AV18" s="65">
        <v>12391674.939999999</v>
      </c>
      <c r="AW18" s="65">
        <v>2665125.9000000004</v>
      </c>
      <c r="AX18" s="65">
        <v>27711834.699999999</v>
      </c>
      <c r="AY18" s="65">
        <v>-37209175.359999999</v>
      </c>
      <c r="AZ18" s="65">
        <v>23753754.999999996</v>
      </c>
      <c r="BA18" s="65">
        <v>13104761.51</v>
      </c>
      <c r="BB18" s="65">
        <v>-6768216.9100000011</v>
      </c>
      <c r="BC18" s="66">
        <v>-30775757.430000015</v>
      </c>
      <c r="BD18" s="65">
        <v>834036.99999999825</v>
      </c>
      <c r="BE18" s="65">
        <v>11755837.049999999</v>
      </c>
      <c r="BF18" s="65">
        <v>-5026761.9700000007</v>
      </c>
      <c r="BG18" s="65">
        <v>13860349</v>
      </c>
      <c r="BH18" s="65">
        <v>14392248.329999998</v>
      </c>
      <c r="BI18" s="65">
        <v>30587522.040000003</v>
      </c>
      <c r="BJ18" s="65">
        <v>18067256.890000001</v>
      </c>
      <c r="BK18" s="65">
        <v>86569858.879999995</v>
      </c>
      <c r="BL18" s="65">
        <v>25676322.920000002</v>
      </c>
      <c r="BM18" s="65">
        <v>15832080.890000001</v>
      </c>
      <c r="BN18" s="65">
        <v>13576401.120000001</v>
      </c>
      <c r="BO18" s="65">
        <v>21184823.68</v>
      </c>
      <c r="BP18" s="66">
        <v>247309975.82999992</v>
      </c>
      <c r="BQ18" s="65">
        <v>26473211.829999998</v>
      </c>
      <c r="BR18" s="65">
        <v>14310155.469999999</v>
      </c>
      <c r="BS18" s="65">
        <v>19662213.209999997</v>
      </c>
      <c r="BT18" s="65">
        <v>6672049.0899999999</v>
      </c>
      <c r="BU18" s="65">
        <v>26476861.210000001</v>
      </c>
      <c r="BV18" s="65">
        <v>36625354.340000004</v>
      </c>
      <c r="BW18" s="65">
        <v>17005371.890000001</v>
      </c>
      <c r="BX18" s="65">
        <v>-27882825.940000001</v>
      </c>
      <c r="BY18" s="65">
        <v>70808460.890000001</v>
      </c>
      <c r="BZ18" s="65">
        <v>110147433.65000001</v>
      </c>
      <c r="CA18" s="65">
        <v>0</v>
      </c>
      <c r="CB18" s="65">
        <v>0</v>
      </c>
      <c r="CC18" s="66">
        <v>300298285.63999999</v>
      </c>
    </row>
    <row r="19" spans="1:81" ht="13.5" customHeight="1" thickBot="1">
      <c r="A19" s="69" t="s">
        <v>17</v>
      </c>
      <c r="B19" s="70"/>
      <c r="C19" s="71"/>
      <c r="D19" s="72">
        <v>2636157984.3899994</v>
      </c>
      <c r="E19" s="72">
        <v>2411221330.6100001</v>
      </c>
      <c r="F19" s="72">
        <v>2940320963.5099983</v>
      </c>
      <c r="G19" s="72">
        <v>2885697903.7599988</v>
      </c>
      <c r="H19" s="72">
        <v>3606472524.3900003</v>
      </c>
      <c r="I19" s="72">
        <v>2587014318.9800005</v>
      </c>
      <c r="J19" s="72">
        <v>2684333072.8200006</v>
      </c>
      <c r="K19" s="72">
        <v>2862125030.8000011</v>
      </c>
      <c r="L19" s="72">
        <v>2709633886.3699989</v>
      </c>
      <c r="M19" s="72">
        <v>3083112311.4700027</v>
      </c>
      <c r="N19" s="72">
        <v>3046706245.6400003</v>
      </c>
      <c r="O19" s="72">
        <v>2954904575.0300002</v>
      </c>
      <c r="P19" s="72">
        <v>34407700147.770058</v>
      </c>
      <c r="Q19" s="72">
        <v>3527078693.9800024</v>
      </c>
      <c r="R19" s="72">
        <v>3604246011.0700016</v>
      </c>
      <c r="S19" s="72">
        <v>3625990222.6999998</v>
      </c>
      <c r="T19" s="72">
        <v>3314084435.9699974</v>
      </c>
      <c r="U19" s="72">
        <v>2951229937.0099988</v>
      </c>
      <c r="V19" s="72">
        <v>2383096802.8399997</v>
      </c>
      <c r="W19" s="72">
        <v>3071546133.3999991</v>
      </c>
      <c r="X19" s="72">
        <v>2520411396.1900015</v>
      </c>
      <c r="Y19" s="72">
        <v>3040480962.5800009</v>
      </c>
      <c r="Z19" s="72">
        <v>3256934137.6299996</v>
      </c>
      <c r="AA19" s="72">
        <v>2747179472.6700006</v>
      </c>
      <c r="AB19" s="72">
        <v>3258569980.3100014</v>
      </c>
      <c r="AC19" s="72">
        <v>37300848186.350037</v>
      </c>
      <c r="AD19" s="72">
        <v>3100640331.0999999</v>
      </c>
      <c r="AE19" s="72">
        <v>3123458970.29</v>
      </c>
      <c r="AF19" s="72">
        <v>3911157857.0400014</v>
      </c>
      <c r="AG19" s="72">
        <v>2882986978.3400021</v>
      </c>
      <c r="AH19" s="72">
        <v>2666386685.8400011</v>
      </c>
      <c r="AI19" s="72">
        <v>2321612472.3500009</v>
      </c>
      <c r="AJ19" s="72">
        <v>2901917096.230001</v>
      </c>
      <c r="AK19" s="72">
        <v>3112000520.6199994</v>
      </c>
      <c r="AL19" s="72">
        <v>3101015808.0699997</v>
      </c>
      <c r="AM19" s="72">
        <v>3002302152.190001</v>
      </c>
      <c r="AN19" s="72">
        <v>3121702658.9199996</v>
      </c>
      <c r="AO19" s="72">
        <v>3293737894.3499999</v>
      </c>
      <c r="AP19" s="72">
        <v>36538919425.339905</v>
      </c>
      <c r="AQ19" s="72">
        <v>2865915804.3100023</v>
      </c>
      <c r="AR19" s="72">
        <v>3776619569.1300001</v>
      </c>
      <c r="AS19" s="72">
        <v>3806161772.0899997</v>
      </c>
      <c r="AT19" s="72">
        <v>3299228632.6000004</v>
      </c>
      <c r="AU19" s="72">
        <v>3237293995.1800013</v>
      </c>
      <c r="AV19" s="72">
        <v>2781437711.9500012</v>
      </c>
      <c r="AW19" s="72">
        <v>4208780162.8099995</v>
      </c>
      <c r="AX19" s="72">
        <v>3960784254.480001</v>
      </c>
      <c r="AY19" s="72">
        <v>3662630663.2799997</v>
      </c>
      <c r="AZ19" s="72">
        <v>4064598901.6699991</v>
      </c>
      <c r="BA19" s="72">
        <v>4112993988.3000002</v>
      </c>
      <c r="BB19" s="72">
        <v>5447164651.9099979</v>
      </c>
      <c r="BC19" s="72">
        <v>45223610107.709991</v>
      </c>
      <c r="BD19" s="72">
        <v>6686654713.5700026</v>
      </c>
      <c r="BE19" s="72">
        <v>5915625012.2199993</v>
      </c>
      <c r="BF19" s="72">
        <v>5634781499.5899992</v>
      </c>
      <c r="BG19" s="72">
        <v>4588108712.2400007</v>
      </c>
      <c r="BH19" s="72">
        <v>5033749159.2300014</v>
      </c>
      <c r="BI19" s="72">
        <v>4334466954.0200005</v>
      </c>
      <c r="BJ19" s="72">
        <v>4327206680.4900007</v>
      </c>
      <c r="BK19" s="72">
        <v>4564116363.4300032</v>
      </c>
      <c r="BL19" s="72">
        <v>4259772188.4899993</v>
      </c>
      <c r="BM19" s="72">
        <v>4143104365.7400002</v>
      </c>
      <c r="BN19" s="72">
        <v>4593555332.5500011</v>
      </c>
      <c r="BO19" s="72">
        <v>4251186620.8399987</v>
      </c>
      <c r="BP19" s="72">
        <v>58332327602.409958</v>
      </c>
      <c r="BQ19" s="72">
        <v>4921081018.0500021</v>
      </c>
      <c r="BR19" s="72">
        <v>5140995925.6200008</v>
      </c>
      <c r="BS19" s="72">
        <v>5375712728.9300003</v>
      </c>
      <c r="BT19" s="72">
        <v>4779223306.3599987</v>
      </c>
      <c r="BU19" s="72">
        <v>4642315540.4400005</v>
      </c>
      <c r="BV19" s="72">
        <v>4388910328.4299994</v>
      </c>
      <c r="BW19" s="72">
        <v>3800077756.0899987</v>
      </c>
      <c r="BX19" s="72">
        <v>4513605605.0200005</v>
      </c>
      <c r="BY19" s="72">
        <v>4347495034.2100029</v>
      </c>
      <c r="BZ19" s="72">
        <v>4676139766.4899979</v>
      </c>
      <c r="CA19" s="72">
        <v>0</v>
      </c>
      <c r="CB19" s="72">
        <v>0</v>
      </c>
      <c r="CC19" s="72">
        <v>46585557009.640053</v>
      </c>
    </row>
    <row r="20" spans="1:81" ht="3.95" customHeight="1" thickBot="1"/>
    <row r="21" spans="1:81" ht="13.5" customHeight="1" thickBot="1">
      <c r="A21" s="110" t="s">
        <v>18</v>
      </c>
      <c r="B21" s="107" t="s">
        <v>19</v>
      </c>
      <c r="C21" s="38" t="s">
        <v>20</v>
      </c>
      <c r="D21" s="65">
        <v>434212268.62</v>
      </c>
      <c r="E21" s="65">
        <v>427294724.64999998</v>
      </c>
      <c r="F21" s="65">
        <v>447559600.58999997</v>
      </c>
      <c r="G21" s="65">
        <v>511521270.81999999</v>
      </c>
      <c r="H21" s="65">
        <v>308030410.55000001</v>
      </c>
      <c r="I21" s="65">
        <v>486716123.41000003</v>
      </c>
      <c r="J21" s="65">
        <v>522990947.19999999</v>
      </c>
      <c r="K21" s="65">
        <v>497131276.42999995</v>
      </c>
      <c r="L21" s="65">
        <v>497682606.10000002</v>
      </c>
      <c r="M21" s="65">
        <v>506066798.92000002</v>
      </c>
      <c r="N21" s="65">
        <v>500632957.43000001</v>
      </c>
      <c r="O21" s="65">
        <v>378745805.79000002</v>
      </c>
      <c r="P21" s="66">
        <v>5518584790.5100002</v>
      </c>
      <c r="Q21" s="65">
        <v>491641379.84000003</v>
      </c>
      <c r="R21" s="65">
        <v>460872292.75000006</v>
      </c>
      <c r="S21" s="65">
        <v>463863289.91999996</v>
      </c>
      <c r="T21" s="65">
        <v>533289819.13</v>
      </c>
      <c r="U21" s="65">
        <v>526257217.72000003</v>
      </c>
      <c r="V21" s="65">
        <v>367078716.88</v>
      </c>
      <c r="W21" s="65">
        <v>579358574.13999999</v>
      </c>
      <c r="X21" s="65">
        <v>541999537.28999996</v>
      </c>
      <c r="Y21" s="65">
        <v>467385745.15000004</v>
      </c>
      <c r="Z21" s="65">
        <v>539483633.96000004</v>
      </c>
      <c r="AA21" s="65">
        <v>480055499.72999996</v>
      </c>
      <c r="AB21" s="65">
        <v>363369026.03999996</v>
      </c>
      <c r="AC21" s="66">
        <v>5814654732.5500002</v>
      </c>
      <c r="AD21" s="65">
        <v>511391562.58000004</v>
      </c>
      <c r="AE21" s="65">
        <v>434263645.12999994</v>
      </c>
      <c r="AF21" s="65">
        <v>508961833.63999999</v>
      </c>
      <c r="AG21" s="65">
        <v>475980999.89999998</v>
      </c>
      <c r="AH21" s="65">
        <v>546676339.52999997</v>
      </c>
      <c r="AI21" s="65">
        <v>572238783.89999998</v>
      </c>
      <c r="AJ21" s="65">
        <v>680007114.8599999</v>
      </c>
      <c r="AK21" s="65">
        <v>628136108.40999997</v>
      </c>
      <c r="AL21" s="65">
        <v>664751135.54999995</v>
      </c>
      <c r="AM21" s="65">
        <v>614883491.44000006</v>
      </c>
      <c r="AN21" s="65">
        <v>649898504.84000003</v>
      </c>
      <c r="AO21" s="65">
        <v>659162022.6500001</v>
      </c>
      <c r="AP21" s="66">
        <v>6946351542.4300013</v>
      </c>
      <c r="AQ21" s="65">
        <v>707363836.65999997</v>
      </c>
      <c r="AR21" s="65">
        <v>695865662.96000004</v>
      </c>
      <c r="AS21" s="65">
        <v>987231668.39999998</v>
      </c>
      <c r="AT21" s="65">
        <v>1196728683.53</v>
      </c>
      <c r="AU21" s="65">
        <v>1238774548.0599999</v>
      </c>
      <c r="AV21" s="65">
        <v>1146831969.1500001</v>
      </c>
      <c r="AW21" s="65">
        <v>1103662981.8699999</v>
      </c>
      <c r="AX21" s="65">
        <v>1009171922.1500001</v>
      </c>
      <c r="AY21" s="65">
        <v>826430683.84000003</v>
      </c>
      <c r="AZ21" s="65">
        <v>663500376.74000001</v>
      </c>
      <c r="BA21" s="65">
        <v>706002847.91999996</v>
      </c>
      <c r="BB21" s="65">
        <v>632330403.96000004</v>
      </c>
      <c r="BC21" s="66">
        <v>10913895585.239996</v>
      </c>
      <c r="BD21" s="65">
        <v>658894604.44999993</v>
      </c>
      <c r="BE21" s="65">
        <v>629717958.19000006</v>
      </c>
      <c r="BF21" s="65">
        <v>740603733.97000003</v>
      </c>
      <c r="BG21" s="65">
        <v>625757502.63999999</v>
      </c>
      <c r="BH21" s="65">
        <v>691461713.97000003</v>
      </c>
      <c r="BI21" s="65">
        <v>700912784.68000007</v>
      </c>
      <c r="BJ21" s="65">
        <v>667134369.29000008</v>
      </c>
      <c r="BK21" s="65">
        <v>691130230.44999993</v>
      </c>
      <c r="BL21" s="65">
        <v>704522299.91999996</v>
      </c>
      <c r="BM21" s="65">
        <v>643615082.24000001</v>
      </c>
      <c r="BN21" s="65">
        <v>682503066.38</v>
      </c>
      <c r="BO21" s="65">
        <v>651518875.85000002</v>
      </c>
      <c r="BP21" s="66">
        <v>8087772222.0299978</v>
      </c>
      <c r="BQ21" s="65">
        <v>666325562.76999998</v>
      </c>
      <c r="BR21" s="65">
        <v>564114768.12</v>
      </c>
      <c r="BS21" s="65">
        <v>733128876.48000002</v>
      </c>
      <c r="BT21" s="65">
        <v>611301844.69000006</v>
      </c>
      <c r="BU21" s="65">
        <v>778560357.50999999</v>
      </c>
      <c r="BV21" s="65">
        <v>696394321.44000006</v>
      </c>
      <c r="BW21" s="65">
        <v>681898791.35000002</v>
      </c>
      <c r="BX21" s="65">
        <v>740074866.49000001</v>
      </c>
      <c r="BY21" s="65">
        <v>693539155.03999996</v>
      </c>
      <c r="BZ21" s="65">
        <v>672385208.5</v>
      </c>
      <c r="CA21" s="65">
        <v>0</v>
      </c>
      <c r="CB21" s="65">
        <v>0</v>
      </c>
      <c r="CC21" s="66">
        <v>6837723752.3900003</v>
      </c>
    </row>
    <row r="22" spans="1:81" ht="13.5" customHeight="1" thickBot="1">
      <c r="A22" s="111"/>
      <c r="B22" s="107"/>
      <c r="C22" s="27" t="s">
        <v>21</v>
      </c>
      <c r="D22" s="65">
        <v>111233023.69</v>
      </c>
      <c r="E22" s="65">
        <v>112960451.44</v>
      </c>
      <c r="F22" s="65">
        <v>136472521.25999999</v>
      </c>
      <c r="G22" s="65">
        <v>142015349.46000001</v>
      </c>
      <c r="H22" s="65">
        <v>135770595.68000001</v>
      </c>
      <c r="I22" s="65">
        <v>157859729.79000002</v>
      </c>
      <c r="J22" s="65">
        <v>155063139.67999998</v>
      </c>
      <c r="K22" s="65">
        <v>146367792.70999998</v>
      </c>
      <c r="L22" s="65">
        <v>129073534.88</v>
      </c>
      <c r="M22" s="65">
        <v>140116826.56999999</v>
      </c>
      <c r="N22" s="65">
        <v>127688912.38000001</v>
      </c>
      <c r="O22" s="65">
        <v>82780376.409999996</v>
      </c>
      <c r="P22" s="66">
        <v>1577402253.9499998</v>
      </c>
      <c r="Q22" s="65">
        <v>153925125.68000001</v>
      </c>
      <c r="R22" s="65">
        <v>136848590.22</v>
      </c>
      <c r="S22" s="65">
        <v>117761018.06</v>
      </c>
      <c r="T22" s="65">
        <v>153410112.61000001</v>
      </c>
      <c r="U22" s="65">
        <v>163919550.39999998</v>
      </c>
      <c r="V22" s="65">
        <v>145959731.94</v>
      </c>
      <c r="W22" s="65">
        <v>155863168.06999999</v>
      </c>
      <c r="X22" s="65">
        <v>146844220.97</v>
      </c>
      <c r="Y22" s="65">
        <v>148802764.75</v>
      </c>
      <c r="Z22" s="65">
        <v>170655194.03</v>
      </c>
      <c r="AA22" s="65">
        <v>163573810.47999999</v>
      </c>
      <c r="AB22" s="65">
        <v>128680222.92</v>
      </c>
      <c r="AC22" s="66">
        <v>1786243510.1300001</v>
      </c>
      <c r="AD22" s="65">
        <v>167144408.85999998</v>
      </c>
      <c r="AE22" s="65">
        <v>147123299.94</v>
      </c>
      <c r="AF22" s="65">
        <v>137964838.06999999</v>
      </c>
      <c r="AG22" s="65">
        <v>174871322.34</v>
      </c>
      <c r="AH22" s="65">
        <v>190912198.81</v>
      </c>
      <c r="AI22" s="65">
        <v>224094996.19</v>
      </c>
      <c r="AJ22" s="65">
        <v>213904132.5</v>
      </c>
      <c r="AK22" s="65">
        <v>228839143.35999998</v>
      </c>
      <c r="AL22" s="65">
        <v>219915696.13</v>
      </c>
      <c r="AM22" s="65">
        <v>218240551.41999999</v>
      </c>
      <c r="AN22" s="65">
        <v>211734274.71000001</v>
      </c>
      <c r="AO22" s="65">
        <v>173267753.54999998</v>
      </c>
      <c r="AP22" s="66">
        <v>2308012615.8800001</v>
      </c>
      <c r="AQ22" s="65">
        <v>256336463.02000001</v>
      </c>
      <c r="AR22" s="65">
        <v>229442277.56</v>
      </c>
      <c r="AS22" s="65">
        <v>323621379.55000001</v>
      </c>
      <c r="AT22" s="65">
        <v>397359100.28000003</v>
      </c>
      <c r="AU22" s="65">
        <v>445601886.01999998</v>
      </c>
      <c r="AV22" s="65">
        <v>386543800.5</v>
      </c>
      <c r="AW22" s="65">
        <v>376345927.32999998</v>
      </c>
      <c r="AX22" s="65">
        <v>362068881.57999998</v>
      </c>
      <c r="AY22" s="65">
        <v>319094015.28000003</v>
      </c>
      <c r="AZ22" s="65">
        <v>213387846.74000001</v>
      </c>
      <c r="BA22" s="65">
        <v>226600842.30000001</v>
      </c>
      <c r="BB22" s="65">
        <v>201479007.08000001</v>
      </c>
      <c r="BC22" s="66">
        <v>3737881427.2400002</v>
      </c>
      <c r="BD22" s="65">
        <v>192898659.77000001</v>
      </c>
      <c r="BE22" s="65">
        <v>212502461.11000001</v>
      </c>
      <c r="BF22" s="65">
        <v>212618683.58000001</v>
      </c>
      <c r="BG22" s="65">
        <v>216509419.44</v>
      </c>
      <c r="BH22" s="65">
        <v>215818148.65000001</v>
      </c>
      <c r="BI22" s="65">
        <v>223342990.03999999</v>
      </c>
      <c r="BJ22" s="65">
        <v>236028203.11000001</v>
      </c>
      <c r="BK22" s="65">
        <v>231782454.06999999</v>
      </c>
      <c r="BL22" s="65">
        <v>203463638.03</v>
      </c>
      <c r="BM22" s="65">
        <v>265946284.44999999</v>
      </c>
      <c r="BN22" s="65">
        <v>141142851.12</v>
      </c>
      <c r="BO22" s="65">
        <v>258569070.34999999</v>
      </c>
      <c r="BP22" s="66">
        <v>2610622863.7199998</v>
      </c>
      <c r="BQ22" s="65">
        <v>207750515.93000001</v>
      </c>
      <c r="BR22" s="65">
        <v>198352888.22</v>
      </c>
      <c r="BS22" s="65">
        <v>240243541.81999999</v>
      </c>
      <c r="BT22" s="65">
        <v>208703520.25999999</v>
      </c>
      <c r="BU22" s="65">
        <v>202626896.10000002</v>
      </c>
      <c r="BV22" s="65">
        <v>205762912.53</v>
      </c>
      <c r="BW22" s="65">
        <v>235427254.54999998</v>
      </c>
      <c r="BX22" s="65">
        <v>296587091.64000005</v>
      </c>
      <c r="BY22" s="65">
        <v>233864825.38</v>
      </c>
      <c r="BZ22" s="65">
        <v>226283463.06</v>
      </c>
      <c r="CA22" s="65">
        <v>0</v>
      </c>
      <c r="CB22" s="65">
        <v>0</v>
      </c>
      <c r="CC22" s="66">
        <v>2255602909.4900002</v>
      </c>
    </row>
    <row r="23" spans="1:81" ht="13.5" customHeight="1" thickBot="1">
      <c r="A23" s="111"/>
      <c r="B23" s="107"/>
      <c r="C23" s="27" t="s">
        <v>22</v>
      </c>
      <c r="D23" s="65">
        <v>30382644.890000001</v>
      </c>
      <c r="E23" s="65">
        <v>15795438.630000001</v>
      </c>
      <c r="F23" s="65">
        <v>23918024.43</v>
      </c>
      <c r="G23" s="65">
        <v>15999586.82</v>
      </c>
      <c r="H23" s="65">
        <v>17593722.109999999</v>
      </c>
      <c r="I23" s="65">
        <v>22319409.93</v>
      </c>
      <c r="J23" s="65">
        <v>40349830.059999995</v>
      </c>
      <c r="K23" s="65">
        <v>30166814.77</v>
      </c>
      <c r="L23" s="65">
        <v>26954185.369999997</v>
      </c>
      <c r="M23" s="65">
        <v>17909496.550000001</v>
      </c>
      <c r="N23" s="65">
        <v>30419230.920000002</v>
      </c>
      <c r="O23" s="65">
        <v>3706783.4699999997</v>
      </c>
      <c r="P23" s="66">
        <v>275515167.95000005</v>
      </c>
      <c r="Q23" s="65">
        <v>37153209.660000004</v>
      </c>
      <c r="R23" s="65">
        <v>21785981.109999999</v>
      </c>
      <c r="S23" s="65">
        <v>35680727.700000003</v>
      </c>
      <c r="T23" s="65">
        <v>34888141.420000002</v>
      </c>
      <c r="U23" s="65">
        <v>26090258.129999999</v>
      </c>
      <c r="V23" s="65">
        <v>53988891.879999995</v>
      </c>
      <c r="W23" s="65">
        <v>35833510.200000003</v>
      </c>
      <c r="X23" s="65">
        <v>32524631.629999999</v>
      </c>
      <c r="Y23" s="65">
        <v>28609074.25</v>
      </c>
      <c r="Z23" s="65">
        <v>32058125.09</v>
      </c>
      <c r="AA23" s="65">
        <v>82364562.239999995</v>
      </c>
      <c r="AB23" s="65">
        <v>-18560261.209999997</v>
      </c>
      <c r="AC23" s="66">
        <v>402416852.10000008</v>
      </c>
      <c r="AD23" s="65">
        <v>41674330.379999995</v>
      </c>
      <c r="AE23" s="65">
        <v>39884875.039999999</v>
      </c>
      <c r="AF23" s="65">
        <v>39082370.060000002</v>
      </c>
      <c r="AG23" s="65">
        <v>34605863.390000001</v>
      </c>
      <c r="AH23" s="65">
        <v>23885047.030000001</v>
      </c>
      <c r="AI23" s="65">
        <v>26355141.309999999</v>
      </c>
      <c r="AJ23" s="65">
        <v>23143963.289999999</v>
      </c>
      <c r="AK23" s="65">
        <v>25138961.210000001</v>
      </c>
      <c r="AL23" s="65">
        <v>24288498.969999999</v>
      </c>
      <c r="AM23" s="65">
        <v>26575031.409999996</v>
      </c>
      <c r="AN23" s="65">
        <v>16212087.99</v>
      </c>
      <c r="AO23" s="65">
        <v>51972012.460000001</v>
      </c>
      <c r="AP23" s="66">
        <v>372818182.5399999</v>
      </c>
      <c r="AQ23" s="65">
        <v>26530172.66</v>
      </c>
      <c r="AR23" s="65">
        <v>3616311.29</v>
      </c>
      <c r="AS23" s="65">
        <v>17908302.969999999</v>
      </c>
      <c r="AT23" s="65">
        <v>14134387.4</v>
      </c>
      <c r="AU23" s="65">
        <v>14873756.039999999</v>
      </c>
      <c r="AV23" s="65">
        <v>15209688.27</v>
      </c>
      <c r="AW23" s="65">
        <v>15242841.139999999</v>
      </c>
      <c r="AX23" s="65">
        <v>13385340.850000001</v>
      </c>
      <c r="AY23" s="65">
        <v>18339777.870000001</v>
      </c>
      <c r="AZ23" s="65">
        <v>735989.19</v>
      </c>
      <c r="BA23" s="65">
        <v>17779077.579999998</v>
      </c>
      <c r="BB23" s="65">
        <v>18529274.620000001</v>
      </c>
      <c r="BC23" s="66">
        <v>176284919.88000003</v>
      </c>
      <c r="BD23" s="65">
        <v>36323059.909999996</v>
      </c>
      <c r="BE23" s="65">
        <v>36273965.920000002</v>
      </c>
      <c r="BF23" s="65">
        <v>-14306006.02</v>
      </c>
      <c r="BG23" s="65">
        <v>25582997.75</v>
      </c>
      <c r="BH23" s="65">
        <v>31500011.709999997</v>
      </c>
      <c r="BI23" s="65">
        <v>34051665.140000001</v>
      </c>
      <c r="BJ23" s="65">
        <v>38429221.170000002</v>
      </c>
      <c r="BK23" s="65">
        <v>36722629.509999998</v>
      </c>
      <c r="BL23" s="65">
        <v>39795228.119999997</v>
      </c>
      <c r="BM23" s="65">
        <v>35056742.030000001</v>
      </c>
      <c r="BN23" s="65">
        <v>22655438.719999999</v>
      </c>
      <c r="BO23" s="65">
        <v>-10022677.670000002</v>
      </c>
      <c r="BP23" s="66">
        <v>312062276.29000008</v>
      </c>
      <c r="BQ23" s="65">
        <v>57085981.589999996</v>
      </c>
      <c r="BR23" s="65">
        <v>49094689.079999998</v>
      </c>
      <c r="BS23" s="65">
        <v>32933502</v>
      </c>
      <c r="BT23" s="65">
        <v>25731991.949999999</v>
      </c>
      <c r="BU23" s="65">
        <v>74199225.469999999</v>
      </c>
      <c r="BV23" s="65">
        <v>49011285.810000002</v>
      </c>
      <c r="BW23" s="65">
        <v>35436082.939999998</v>
      </c>
      <c r="BX23" s="65">
        <v>48108424.989999995</v>
      </c>
      <c r="BY23" s="65">
        <v>6837885.4699999997</v>
      </c>
      <c r="BZ23" s="65">
        <v>47588368.080000006</v>
      </c>
      <c r="CA23" s="65">
        <v>0</v>
      </c>
      <c r="CB23" s="65">
        <v>0</v>
      </c>
      <c r="CC23" s="66">
        <v>426027437.38</v>
      </c>
    </row>
    <row r="24" spans="1:81" ht="13.5" customHeight="1" thickBot="1">
      <c r="A24" s="111"/>
      <c r="B24" s="107"/>
      <c r="C24" s="27" t="s">
        <v>23</v>
      </c>
      <c r="D24" s="65">
        <v>143170385.25999999</v>
      </c>
      <c r="E24" s="65">
        <v>138729916.49999997</v>
      </c>
      <c r="F24" s="65">
        <v>173414852.88</v>
      </c>
      <c r="G24" s="65">
        <v>178182979.57999998</v>
      </c>
      <c r="H24" s="65">
        <v>57313614.440000005</v>
      </c>
      <c r="I24" s="65">
        <v>133279863.15999998</v>
      </c>
      <c r="J24" s="65">
        <v>153897423.24999997</v>
      </c>
      <c r="K24" s="65">
        <v>175965747.80000001</v>
      </c>
      <c r="L24" s="65">
        <v>156012515.91</v>
      </c>
      <c r="M24" s="65">
        <v>141716207.00999999</v>
      </c>
      <c r="N24" s="65">
        <v>170955709.11000001</v>
      </c>
      <c r="O24" s="65">
        <v>93600675.540000007</v>
      </c>
      <c r="P24" s="66">
        <v>1716239890.4400005</v>
      </c>
      <c r="Q24" s="65">
        <v>155610076.46000001</v>
      </c>
      <c r="R24" s="65">
        <v>173389822.31000003</v>
      </c>
      <c r="S24" s="65">
        <v>153512189.37</v>
      </c>
      <c r="T24" s="65">
        <v>173467861.54000002</v>
      </c>
      <c r="U24" s="65">
        <v>210559449.13</v>
      </c>
      <c r="V24" s="65">
        <v>156019296.96999997</v>
      </c>
      <c r="W24" s="65">
        <v>181419118.93000004</v>
      </c>
      <c r="X24" s="65">
        <v>157139325.81</v>
      </c>
      <c r="Y24" s="65">
        <v>155404352.17000005</v>
      </c>
      <c r="Z24" s="65">
        <v>180393269.70000002</v>
      </c>
      <c r="AA24" s="65">
        <v>170805856.85999998</v>
      </c>
      <c r="AB24" s="65">
        <v>163371759.41</v>
      </c>
      <c r="AC24" s="66">
        <v>2031092378.6599998</v>
      </c>
      <c r="AD24" s="65">
        <v>182662177.31</v>
      </c>
      <c r="AE24" s="65">
        <v>157069862.20999998</v>
      </c>
      <c r="AF24" s="65">
        <v>181191307.57999998</v>
      </c>
      <c r="AG24" s="65">
        <v>164355335.32000002</v>
      </c>
      <c r="AH24" s="65">
        <v>186085576.79999998</v>
      </c>
      <c r="AI24" s="65">
        <v>144870461.43000004</v>
      </c>
      <c r="AJ24" s="65">
        <v>208326058.02999997</v>
      </c>
      <c r="AK24" s="65">
        <v>199107228.75000003</v>
      </c>
      <c r="AL24" s="65">
        <v>198660011.06999999</v>
      </c>
      <c r="AM24" s="65">
        <v>185091757.44999999</v>
      </c>
      <c r="AN24" s="65">
        <v>224529347.48000002</v>
      </c>
      <c r="AO24" s="65">
        <v>192217469.53000009</v>
      </c>
      <c r="AP24" s="66">
        <v>2224166592.9599986</v>
      </c>
      <c r="AQ24" s="65">
        <v>189736191.65999997</v>
      </c>
      <c r="AR24" s="65">
        <v>185972445.56</v>
      </c>
      <c r="AS24" s="65">
        <v>219460200.38999999</v>
      </c>
      <c r="AT24" s="65">
        <v>227697020.79000008</v>
      </c>
      <c r="AU24" s="65">
        <v>236225026.97</v>
      </c>
      <c r="AV24" s="65">
        <v>249302404.27000001</v>
      </c>
      <c r="AW24" s="65">
        <v>270985167.56999999</v>
      </c>
      <c r="AX24" s="65">
        <v>269916524.13999999</v>
      </c>
      <c r="AY24" s="65">
        <v>219764879.35999998</v>
      </c>
      <c r="AZ24" s="65">
        <v>215893892.64000002</v>
      </c>
      <c r="BA24" s="65">
        <v>245490434.87999997</v>
      </c>
      <c r="BB24" s="65">
        <v>237680040.00000006</v>
      </c>
      <c r="BC24" s="66">
        <v>2768124228.2299995</v>
      </c>
      <c r="BD24" s="65">
        <v>207665505.86000001</v>
      </c>
      <c r="BE24" s="65">
        <v>220144213.75000003</v>
      </c>
      <c r="BF24" s="65">
        <v>244907388.93000004</v>
      </c>
      <c r="BG24" s="65">
        <v>261311820.71999994</v>
      </c>
      <c r="BH24" s="65">
        <v>274979446.16999996</v>
      </c>
      <c r="BI24" s="65">
        <v>289773423.90000004</v>
      </c>
      <c r="BJ24" s="65">
        <v>269818818.31999993</v>
      </c>
      <c r="BK24" s="65">
        <v>279182609.32999998</v>
      </c>
      <c r="BL24" s="65">
        <v>309826233.03000015</v>
      </c>
      <c r="BM24" s="65">
        <v>292958290.78999996</v>
      </c>
      <c r="BN24" s="65">
        <v>316229589.67999995</v>
      </c>
      <c r="BO24" s="65">
        <v>292781255.17999995</v>
      </c>
      <c r="BP24" s="66">
        <v>3259578595.6599984</v>
      </c>
      <c r="BQ24" s="65">
        <v>263815726.12999997</v>
      </c>
      <c r="BR24" s="65">
        <v>331053627.7700001</v>
      </c>
      <c r="BS24" s="65">
        <v>314186358.02000004</v>
      </c>
      <c r="BT24" s="65">
        <v>289188080.54000002</v>
      </c>
      <c r="BU24" s="65">
        <v>311545791.20999998</v>
      </c>
      <c r="BV24" s="65">
        <v>295971752.54999989</v>
      </c>
      <c r="BW24" s="65">
        <v>335798449.38</v>
      </c>
      <c r="BX24" s="65">
        <v>355661275.34999996</v>
      </c>
      <c r="BY24" s="65">
        <v>324912988.90999991</v>
      </c>
      <c r="BZ24" s="65">
        <v>302303833.73999995</v>
      </c>
      <c r="CA24" s="65">
        <v>0</v>
      </c>
      <c r="CB24" s="65">
        <v>0</v>
      </c>
      <c r="CC24" s="66">
        <v>3124437883.6000004</v>
      </c>
    </row>
    <row r="25" spans="1:81" ht="13.5" customHeight="1" thickBot="1">
      <c r="A25" s="111"/>
      <c r="B25" s="107" t="s">
        <v>24</v>
      </c>
      <c r="C25" s="37" t="s">
        <v>25</v>
      </c>
      <c r="D25" s="65">
        <v>1184063938.73</v>
      </c>
      <c r="E25" s="65">
        <v>558289043.16999996</v>
      </c>
      <c r="F25" s="65">
        <v>634388356.47000003</v>
      </c>
      <c r="G25" s="65">
        <v>625554942.01999998</v>
      </c>
      <c r="H25" s="65">
        <v>638692095.58000004</v>
      </c>
      <c r="I25" s="65">
        <v>600930073.22000003</v>
      </c>
      <c r="J25" s="65">
        <v>603186681.42999995</v>
      </c>
      <c r="K25" s="65">
        <v>647852307.22000003</v>
      </c>
      <c r="L25" s="65">
        <v>547070248.04999995</v>
      </c>
      <c r="M25" s="65">
        <v>631167964.79999995</v>
      </c>
      <c r="N25" s="65">
        <v>562028889.89999998</v>
      </c>
      <c r="O25" s="65">
        <v>515267188.08999997</v>
      </c>
      <c r="P25" s="66">
        <v>7748491728.6800003</v>
      </c>
      <c r="Q25" s="65">
        <v>1345134477.47</v>
      </c>
      <c r="R25" s="65">
        <v>649834814.61000001</v>
      </c>
      <c r="S25" s="65">
        <v>552396805.38</v>
      </c>
      <c r="T25" s="65">
        <v>657081092.61000001</v>
      </c>
      <c r="U25" s="65">
        <v>648066810.75999999</v>
      </c>
      <c r="V25" s="65">
        <v>522140637.31</v>
      </c>
      <c r="W25" s="65">
        <v>612668652.37</v>
      </c>
      <c r="X25" s="65">
        <v>621857272.5</v>
      </c>
      <c r="Y25" s="65">
        <v>544487309.39999998</v>
      </c>
      <c r="Z25" s="65">
        <v>607330262.40999997</v>
      </c>
      <c r="AA25" s="65">
        <v>592207765.07000005</v>
      </c>
      <c r="AB25" s="65">
        <v>542053122.99000001</v>
      </c>
      <c r="AC25" s="66">
        <v>7895259022.8799992</v>
      </c>
      <c r="AD25" s="65">
        <v>1477184316.22</v>
      </c>
      <c r="AE25" s="65">
        <v>597120778.15999997</v>
      </c>
      <c r="AF25" s="65">
        <v>786843475.70000005</v>
      </c>
      <c r="AG25" s="65">
        <v>671457780.92999995</v>
      </c>
      <c r="AH25" s="65">
        <v>531698602.31999999</v>
      </c>
      <c r="AI25" s="65">
        <v>511086123.81999999</v>
      </c>
      <c r="AJ25" s="65">
        <v>578638915.75</v>
      </c>
      <c r="AK25" s="65">
        <v>547093545.77999997</v>
      </c>
      <c r="AL25" s="65">
        <v>606753955.63999999</v>
      </c>
      <c r="AM25" s="65">
        <v>649879353.20000005</v>
      </c>
      <c r="AN25" s="65">
        <v>592345770.98000002</v>
      </c>
      <c r="AO25" s="65">
        <v>628348657.27999997</v>
      </c>
      <c r="AP25" s="66">
        <v>8178451275.7799997</v>
      </c>
      <c r="AQ25" s="65">
        <v>962531366.53999996</v>
      </c>
      <c r="AR25" s="65">
        <v>642135669.53999996</v>
      </c>
      <c r="AS25" s="65">
        <v>779111903.74000001</v>
      </c>
      <c r="AT25" s="65">
        <v>1116229182.9100001</v>
      </c>
      <c r="AU25" s="65">
        <v>702405279.42999995</v>
      </c>
      <c r="AV25" s="65">
        <v>666485903.11000001</v>
      </c>
      <c r="AW25" s="65">
        <v>671208696.67999995</v>
      </c>
      <c r="AX25" s="65">
        <v>699568781.39999998</v>
      </c>
      <c r="AY25" s="65">
        <v>757189851.59000003</v>
      </c>
      <c r="AZ25" s="65">
        <v>675798541.21000004</v>
      </c>
      <c r="BA25" s="65">
        <v>744552487.64999998</v>
      </c>
      <c r="BB25" s="65">
        <v>696820117.33000004</v>
      </c>
      <c r="BC25" s="66">
        <v>9114037781.1299992</v>
      </c>
      <c r="BD25" s="65">
        <v>1758590717.01</v>
      </c>
      <c r="BE25" s="65">
        <v>804624437.28999996</v>
      </c>
      <c r="BF25" s="65">
        <v>983295694.94000006</v>
      </c>
      <c r="BG25" s="65">
        <v>797263568.89999998</v>
      </c>
      <c r="BH25" s="65">
        <v>878555746</v>
      </c>
      <c r="BI25" s="65">
        <v>839239958.63</v>
      </c>
      <c r="BJ25" s="65">
        <v>845531480.97000003</v>
      </c>
      <c r="BK25" s="65">
        <v>893317288.03999996</v>
      </c>
      <c r="BL25" s="65">
        <v>770582507.94000006</v>
      </c>
      <c r="BM25" s="65">
        <v>707253758.30999994</v>
      </c>
      <c r="BN25" s="65">
        <v>825916917.32000005</v>
      </c>
      <c r="BO25" s="65">
        <v>955850925.5</v>
      </c>
      <c r="BP25" s="66">
        <v>11060023000.85</v>
      </c>
      <c r="BQ25" s="65">
        <v>1802086320.78</v>
      </c>
      <c r="BR25" s="65">
        <v>807115438.39999998</v>
      </c>
      <c r="BS25" s="65">
        <v>1037510702.7</v>
      </c>
      <c r="BT25" s="65">
        <v>815436808.41999996</v>
      </c>
      <c r="BU25" s="65">
        <v>961710499.14999998</v>
      </c>
      <c r="BV25" s="65">
        <v>878914632.88</v>
      </c>
      <c r="BW25" s="65">
        <v>828508547.63</v>
      </c>
      <c r="BX25" s="65">
        <v>871942093.85000002</v>
      </c>
      <c r="BY25" s="65">
        <v>760653252.00999999</v>
      </c>
      <c r="BZ25" s="65">
        <v>830971568.48000002</v>
      </c>
      <c r="CA25" s="65">
        <v>0</v>
      </c>
      <c r="CB25" s="65">
        <v>0</v>
      </c>
      <c r="CC25" s="66">
        <v>9594849864.2999992</v>
      </c>
    </row>
    <row r="26" spans="1:81" ht="13.5" customHeight="1" thickBot="1">
      <c r="A26" s="111"/>
      <c r="B26" s="107"/>
      <c r="C26" s="37" t="s">
        <v>26</v>
      </c>
      <c r="D26" s="65">
        <v>4647913368.5299997</v>
      </c>
      <c r="E26" s="65">
        <v>4005022242.8699999</v>
      </c>
      <c r="F26" s="65">
        <v>4917138947.8900003</v>
      </c>
      <c r="G26" s="65">
        <v>4755519673.6099997</v>
      </c>
      <c r="H26" s="65">
        <v>5030314694.7299995</v>
      </c>
      <c r="I26" s="65">
        <v>6082415289.9300003</v>
      </c>
      <c r="J26" s="65">
        <v>5026278504.5100002</v>
      </c>
      <c r="K26" s="65">
        <v>5332855270.1999998</v>
      </c>
      <c r="L26" s="65">
        <v>4579880422.8500004</v>
      </c>
      <c r="M26" s="65">
        <v>5136501741.1600008</v>
      </c>
      <c r="N26" s="65">
        <v>4862400704.3999996</v>
      </c>
      <c r="O26" s="65">
        <v>4815207060.79</v>
      </c>
      <c r="P26" s="66">
        <v>59191447921.470001</v>
      </c>
      <c r="Q26" s="65">
        <v>5223198860.3899994</v>
      </c>
      <c r="R26" s="65">
        <v>4874836556.4499998</v>
      </c>
      <c r="S26" s="65">
        <v>4611894822.4300003</v>
      </c>
      <c r="T26" s="65">
        <v>5362636536.3499994</v>
      </c>
      <c r="U26" s="65">
        <v>5442310924.1500006</v>
      </c>
      <c r="V26" s="65">
        <v>4476906428.7700005</v>
      </c>
      <c r="W26" s="65">
        <v>5224187680.3800001</v>
      </c>
      <c r="X26" s="65">
        <v>5376908004.0700006</v>
      </c>
      <c r="Y26" s="65">
        <v>4653854972.8000002</v>
      </c>
      <c r="Z26" s="65">
        <v>5397458977.3399992</v>
      </c>
      <c r="AA26" s="65">
        <v>4913549924.1499996</v>
      </c>
      <c r="AB26" s="65">
        <v>5298348994.0100002</v>
      </c>
      <c r="AC26" s="66">
        <v>60856092681.289986</v>
      </c>
      <c r="AD26" s="65">
        <v>5745345714.4500008</v>
      </c>
      <c r="AE26" s="65">
        <v>4927325282.8100004</v>
      </c>
      <c r="AF26" s="65">
        <v>9117591214.0900002</v>
      </c>
      <c r="AG26" s="65">
        <v>5472862405.4500008</v>
      </c>
      <c r="AH26" s="65">
        <v>4678736893.0600004</v>
      </c>
      <c r="AI26" s="65">
        <v>4700727189.5300007</v>
      </c>
      <c r="AJ26" s="65">
        <v>5506321184.5500002</v>
      </c>
      <c r="AK26" s="65">
        <v>5445226035.5100002</v>
      </c>
      <c r="AL26" s="65">
        <v>6014186260.7200003</v>
      </c>
      <c r="AM26" s="65">
        <v>7475147037.1599998</v>
      </c>
      <c r="AN26" s="65">
        <v>6329231847.1599998</v>
      </c>
      <c r="AO26" s="65">
        <v>6834794060.3400002</v>
      </c>
      <c r="AP26" s="66">
        <v>72247495124.830002</v>
      </c>
      <c r="AQ26" s="65">
        <v>5936257069.1799994</v>
      </c>
      <c r="AR26" s="65">
        <v>6524677226.0299997</v>
      </c>
      <c r="AS26" s="65">
        <v>8374329186.3100004</v>
      </c>
      <c r="AT26" s="65">
        <v>7802940794.5899992</v>
      </c>
      <c r="AU26" s="65">
        <v>7660787426.1999998</v>
      </c>
      <c r="AV26" s="65">
        <v>7375856116.1800003</v>
      </c>
      <c r="AW26" s="65">
        <v>7191700786.1399994</v>
      </c>
      <c r="AX26" s="65">
        <v>8619334346.289999</v>
      </c>
      <c r="AY26" s="65">
        <v>8468552187.6700001</v>
      </c>
      <c r="AZ26" s="65">
        <v>7881206786.5600004</v>
      </c>
      <c r="BA26" s="65">
        <v>8512685453.5199995</v>
      </c>
      <c r="BB26" s="65">
        <v>8336866854.75</v>
      </c>
      <c r="BC26" s="66">
        <v>92685194233.420029</v>
      </c>
      <c r="BD26" s="65">
        <v>8367909979.5300007</v>
      </c>
      <c r="BE26" s="65">
        <v>8709642716.4099998</v>
      </c>
      <c r="BF26" s="65">
        <v>9904055140.6700001</v>
      </c>
      <c r="BG26" s="65">
        <v>8210885888.7600002</v>
      </c>
      <c r="BH26" s="65">
        <v>9209283208.0300007</v>
      </c>
      <c r="BI26" s="65">
        <v>9770954162.0799999</v>
      </c>
      <c r="BJ26" s="65">
        <v>9203449269.1700001</v>
      </c>
      <c r="BK26" s="65">
        <v>9477980849.1700001</v>
      </c>
      <c r="BL26" s="65">
        <v>8435233130.75</v>
      </c>
      <c r="BM26" s="65">
        <v>8071463962.1700001</v>
      </c>
      <c r="BN26" s="65">
        <v>9032571420.5299988</v>
      </c>
      <c r="BO26" s="65">
        <v>10450209774.980001</v>
      </c>
      <c r="BP26" s="66">
        <v>108843639502.25</v>
      </c>
      <c r="BQ26" s="65">
        <v>10199177806.620001</v>
      </c>
      <c r="BR26" s="65">
        <v>8454883777.9400005</v>
      </c>
      <c r="BS26" s="65">
        <v>10946021973.99</v>
      </c>
      <c r="BT26" s="65">
        <v>8792046035.8699989</v>
      </c>
      <c r="BU26" s="65">
        <v>10072305311.02</v>
      </c>
      <c r="BV26" s="65">
        <v>9370377768.5200005</v>
      </c>
      <c r="BW26" s="65">
        <v>8695190911.4300003</v>
      </c>
      <c r="BX26" s="65">
        <v>9235915155.460001</v>
      </c>
      <c r="BY26" s="65">
        <v>8536632111.0500002</v>
      </c>
      <c r="BZ26" s="65">
        <v>9357365173.2999992</v>
      </c>
      <c r="CA26" s="65">
        <v>0</v>
      </c>
      <c r="CB26" s="65">
        <v>0</v>
      </c>
      <c r="CC26" s="66">
        <v>93659916025.199997</v>
      </c>
    </row>
    <row r="27" spans="1:81" ht="13.5" customHeight="1" thickBot="1">
      <c r="A27" s="112"/>
      <c r="B27" s="117" t="s">
        <v>27</v>
      </c>
      <c r="C27" s="118"/>
      <c r="D27" s="65">
        <v>314005619.54000002</v>
      </c>
      <c r="E27" s="65">
        <v>274827913.31</v>
      </c>
      <c r="F27" s="65">
        <v>319533395.76999998</v>
      </c>
      <c r="G27" s="65">
        <v>297853828.29000002</v>
      </c>
      <c r="H27" s="65">
        <v>294560865.85000002</v>
      </c>
      <c r="I27" s="65">
        <v>287019701.61000001</v>
      </c>
      <c r="J27" s="65">
        <v>307942956.19999999</v>
      </c>
      <c r="K27" s="65">
        <v>315786898.22000003</v>
      </c>
      <c r="L27" s="65">
        <v>264584690.99000001</v>
      </c>
      <c r="M27" s="65">
        <v>292785057.39999998</v>
      </c>
      <c r="N27" s="65">
        <v>274809583.19</v>
      </c>
      <c r="O27" s="65">
        <v>304116295.30000001</v>
      </c>
      <c r="P27" s="66">
        <v>3547826805.670001</v>
      </c>
      <c r="Q27" s="65">
        <v>295321810.75999999</v>
      </c>
      <c r="R27" s="65">
        <v>295569215.44999999</v>
      </c>
      <c r="S27" s="65">
        <v>305966121.14999998</v>
      </c>
      <c r="T27" s="65">
        <v>334362472.00999999</v>
      </c>
      <c r="U27" s="65">
        <v>345045718.42000002</v>
      </c>
      <c r="V27" s="65">
        <v>307182968.07999998</v>
      </c>
      <c r="W27" s="65">
        <v>341799549</v>
      </c>
      <c r="X27" s="65">
        <v>362028977.67000002</v>
      </c>
      <c r="Y27" s="65">
        <v>319061947.62</v>
      </c>
      <c r="Z27" s="65">
        <v>340161882.05000001</v>
      </c>
      <c r="AA27" s="65">
        <v>320339617.49000001</v>
      </c>
      <c r="AB27" s="65">
        <v>405358909.23000002</v>
      </c>
      <c r="AC27" s="66">
        <v>3972199188.9299998</v>
      </c>
      <c r="AD27" s="65">
        <v>332280252.74000001</v>
      </c>
      <c r="AE27" s="65">
        <v>318852518.61000001</v>
      </c>
      <c r="AF27" s="65">
        <v>343858721.76999998</v>
      </c>
      <c r="AG27" s="65">
        <v>327818476.56999999</v>
      </c>
      <c r="AH27" s="65">
        <v>270131337.37</v>
      </c>
      <c r="AI27" s="65">
        <v>293781182.75999999</v>
      </c>
      <c r="AJ27" s="65">
        <v>360319097.33999997</v>
      </c>
      <c r="AK27" s="65">
        <v>343851690.55000001</v>
      </c>
      <c r="AL27" s="65">
        <v>341082068.10000002</v>
      </c>
      <c r="AM27" s="65">
        <v>325838145.13999999</v>
      </c>
      <c r="AN27" s="65">
        <v>319460176.44999999</v>
      </c>
      <c r="AO27" s="65">
        <v>384072894.31999999</v>
      </c>
      <c r="AP27" s="66">
        <v>3961346561.7199998</v>
      </c>
      <c r="AQ27" s="65">
        <v>342284986.77999997</v>
      </c>
      <c r="AR27" s="65">
        <v>333303241.70999998</v>
      </c>
      <c r="AS27" s="65">
        <v>385455921.06999999</v>
      </c>
      <c r="AT27" s="65">
        <v>373001197.13</v>
      </c>
      <c r="AU27" s="65">
        <v>385163669.63999999</v>
      </c>
      <c r="AV27" s="65">
        <v>393307367.42000002</v>
      </c>
      <c r="AW27" s="65">
        <v>399867315.17000002</v>
      </c>
      <c r="AX27" s="65">
        <v>439875971.66000003</v>
      </c>
      <c r="AY27" s="65">
        <v>463063530.37</v>
      </c>
      <c r="AZ27" s="65">
        <v>418349931.45999998</v>
      </c>
      <c r="BA27" s="65">
        <v>439134909.54000002</v>
      </c>
      <c r="BB27" s="65">
        <v>477722666.85000002</v>
      </c>
      <c r="BC27" s="66">
        <v>4850530708.8000002</v>
      </c>
      <c r="BD27" s="65">
        <v>414674493.31999999</v>
      </c>
      <c r="BE27" s="65">
        <v>402013624.07999998</v>
      </c>
      <c r="BF27" s="65">
        <v>471833619.72000003</v>
      </c>
      <c r="BG27" s="65">
        <v>438384583.04000002</v>
      </c>
      <c r="BH27" s="65">
        <v>485430800.01999998</v>
      </c>
      <c r="BI27" s="65">
        <v>452334912.56999999</v>
      </c>
      <c r="BJ27" s="65">
        <v>480595312.5</v>
      </c>
      <c r="BK27" s="65">
        <v>492102851.94</v>
      </c>
      <c r="BL27" s="65">
        <v>479184046.38999999</v>
      </c>
      <c r="BM27" s="65">
        <v>484549048.98000002</v>
      </c>
      <c r="BN27" s="65">
        <v>510441957.62</v>
      </c>
      <c r="BO27" s="65">
        <v>510116860.83999997</v>
      </c>
      <c r="BP27" s="66">
        <v>5621662111.0199995</v>
      </c>
      <c r="BQ27" s="65">
        <v>501952048.05000001</v>
      </c>
      <c r="BR27" s="65">
        <v>466108758.51999998</v>
      </c>
      <c r="BS27" s="65">
        <v>563188542.29999995</v>
      </c>
      <c r="BT27" s="65">
        <v>522451525.22000003</v>
      </c>
      <c r="BU27" s="65">
        <v>630410149.38</v>
      </c>
      <c r="BV27" s="65">
        <v>688064216.20000005</v>
      </c>
      <c r="BW27" s="65">
        <v>647914046.01999998</v>
      </c>
      <c r="BX27" s="65">
        <v>631411887.25</v>
      </c>
      <c r="BY27" s="65">
        <v>641341040.60000002</v>
      </c>
      <c r="BZ27" s="65">
        <v>673345053.98000002</v>
      </c>
      <c r="CA27" s="65">
        <v>0</v>
      </c>
      <c r="CB27" s="65">
        <v>0</v>
      </c>
      <c r="CC27" s="66">
        <v>5966187267.5200005</v>
      </c>
    </row>
    <row r="28" spans="1:81" ht="13.5" customHeight="1" thickBot="1">
      <c r="A28" s="69" t="s">
        <v>17</v>
      </c>
      <c r="B28" s="70"/>
      <c r="C28" s="71"/>
      <c r="D28" s="72">
        <v>6864981249.2600021</v>
      </c>
      <c r="E28" s="72">
        <v>5532919730.5700026</v>
      </c>
      <c r="F28" s="72">
        <v>6652425699.2900009</v>
      </c>
      <c r="G28" s="72">
        <v>6526647630.5999994</v>
      </c>
      <c r="H28" s="72">
        <v>6482275998.9399996</v>
      </c>
      <c r="I28" s="72">
        <v>7770540191.0500011</v>
      </c>
      <c r="J28" s="72">
        <v>6809709482.329998</v>
      </c>
      <c r="K28" s="72">
        <v>7146126107.3499975</v>
      </c>
      <c r="L28" s="72">
        <v>6201258204.1500006</v>
      </c>
      <c r="M28" s="72">
        <v>6866264092.4099998</v>
      </c>
      <c r="N28" s="72">
        <v>6528935987.329999</v>
      </c>
      <c r="O28" s="72">
        <v>6193424185.3900003</v>
      </c>
      <c r="P28" s="72">
        <v>79575508558.670013</v>
      </c>
      <c r="Q28" s="72">
        <v>7701984940.2599983</v>
      </c>
      <c r="R28" s="72">
        <v>6613137272.9000025</v>
      </c>
      <c r="S28" s="72">
        <v>6241074974.0100002</v>
      </c>
      <c r="T28" s="72">
        <v>7249136035.6699991</v>
      </c>
      <c r="U28" s="72">
        <v>7362249928.7100029</v>
      </c>
      <c r="V28" s="72">
        <v>6029276671.8300009</v>
      </c>
      <c r="W28" s="72">
        <v>7131130253.0900002</v>
      </c>
      <c r="X28" s="72">
        <v>7239301969.9400024</v>
      </c>
      <c r="Y28" s="72">
        <v>6317606166.1399984</v>
      </c>
      <c r="Z28" s="72">
        <v>7267541344.5800009</v>
      </c>
      <c r="AA28" s="72">
        <v>6722897036.0199995</v>
      </c>
      <c r="AB28" s="72">
        <v>6882621773.3900013</v>
      </c>
      <c r="AC28" s="72">
        <v>82757958366.540009</v>
      </c>
      <c r="AD28" s="72">
        <v>8457682762.5399981</v>
      </c>
      <c r="AE28" s="72">
        <v>6621640261.8999987</v>
      </c>
      <c r="AF28" s="72">
        <v>11115493760.910004</v>
      </c>
      <c r="AG28" s="72">
        <v>7321952183.9000006</v>
      </c>
      <c r="AH28" s="72">
        <v>6428125994.920001</v>
      </c>
      <c r="AI28" s="72">
        <v>6473153878.9400024</v>
      </c>
      <c r="AJ28" s="72">
        <v>7570660466.3199968</v>
      </c>
      <c r="AK28" s="72">
        <v>7417392713.5699987</v>
      </c>
      <c r="AL28" s="72">
        <v>8069637626.1800013</v>
      </c>
      <c r="AM28" s="72">
        <v>9495655367.2200012</v>
      </c>
      <c r="AN28" s="72">
        <v>8343412009.6100025</v>
      </c>
      <c r="AO28" s="72">
        <v>8923834870.1299973</v>
      </c>
      <c r="AP28" s="72">
        <v>96238641896.139969</v>
      </c>
      <c r="AQ28" s="72">
        <v>8421040086.5</v>
      </c>
      <c r="AR28" s="72">
        <v>8615012834.6500015</v>
      </c>
      <c r="AS28" s="72">
        <v>11087118562.429998</v>
      </c>
      <c r="AT28" s="72">
        <v>11128090366.630001</v>
      </c>
      <c r="AU28" s="72">
        <v>10683831592.360003</v>
      </c>
      <c r="AV28" s="72">
        <v>10233537248.899998</v>
      </c>
      <c r="AW28" s="72">
        <v>10029013715.900003</v>
      </c>
      <c r="AX28" s="72">
        <v>11413321768.07</v>
      </c>
      <c r="AY28" s="72">
        <v>11072434925.979996</v>
      </c>
      <c r="AZ28" s="72">
        <v>10068873364.539997</v>
      </c>
      <c r="BA28" s="72">
        <v>10892246053.390005</v>
      </c>
      <c r="BB28" s="72">
        <v>10601428364.59</v>
      </c>
      <c r="BC28" s="72">
        <v>124245948883.94002</v>
      </c>
      <c r="BD28" s="72">
        <v>11636957019.850002</v>
      </c>
      <c r="BE28" s="72">
        <v>11014919376.749998</v>
      </c>
      <c r="BF28" s="72">
        <v>12543008255.790001</v>
      </c>
      <c r="BG28" s="72">
        <v>10575695781.250004</v>
      </c>
      <c r="BH28" s="72">
        <v>11787029074.550005</v>
      </c>
      <c r="BI28" s="72">
        <v>12310609897.039997</v>
      </c>
      <c r="BJ28" s="72">
        <v>11740986674.530006</v>
      </c>
      <c r="BK28" s="72">
        <v>12102218912.510002</v>
      </c>
      <c r="BL28" s="72">
        <v>10942607084.180006</v>
      </c>
      <c r="BM28" s="72">
        <v>10500843168.969999</v>
      </c>
      <c r="BN28" s="72">
        <v>11531461241.370003</v>
      </c>
      <c r="BO28" s="72">
        <v>13109024085.030003</v>
      </c>
      <c r="BP28" s="72">
        <v>139795360571.81982</v>
      </c>
      <c r="BQ28" s="72">
        <v>13698193961.870007</v>
      </c>
      <c r="BR28" s="72">
        <v>10870723948.050003</v>
      </c>
      <c r="BS28" s="72">
        <v>13867213497.309996</v>
      </c>
      <c r="BT28" s="72">
        <v>11264859806.949997</v>
      </c>
      <c r="BU28" s="72">
        <v>13031358229.84</v>
      </c>
      <c r="BV28" s="72">
        <v>12184496889.930002</v>
      </c>
      <c r="BW28" s="72">
        <v>11460174083.300001</v>
      </c>
      <c r="BX28" s="72">
        <v>12179700795.029999</v>
      </c>
      <c r="BY28" s="72">
        <v>11197781258.460001</v>
      </c>
      <c r="BZ28" s="72">
        <v>12110242669.140003</v>
      </c>
      <c r="CA28" s="72">
        <v>0</v>
      </c>
      <c r="CB28" s="72">
        <v>0</v>
      </c>
      <c r="CC28" s="72">
        <v>121864745139.87994</v>
      </c>
    </row>
    <row r="29" spans="1:81" ht="3.95" customHeight="1" thickBot="1"/>
    <row r="30" spans="1:81" ht="13.5" customHeight="1" thickBot="1">
      <c r="A30" s="69" t="s">
        <v>28</v>
      </c>
      <c r="B30" s="70"/>
      <c r="C30" s="71"/>
      <c r="D30" s="72">
        <v>1592638899.6099999</v>
      </c>
      <c r="E30" s="72">
        <v>1411075948.48</v>
      </c>
      <c r="F30" s="72">
        <v>1454566700.27</v>
      </c>
      <c r="G30" s="72">
        <v>1491020560.9400001</v>
      </c>
      <c r="H30" s="72">
        <v>1580259491.6400001</v>
      </c>
      <c r="I30" s="72">
        <v>1645123266.8399999</v>
      </c>
      <c r="J30" s="72">
        <v>1476479015.99</v>
      </c>
      <c r="K30" s="72">
        <v>1594619033.0799999</v>
      </c>
      <c r="L30" s="72">
        <v>1490617721.0599999</v>
      </c>
      <c r="M30" s="72">
        <v>1593679944.8099999</v>
      </c>
      <c r="N30" s="72">
        <v>1484023910.4200001</v>
      </c>
      <c r="O30" s="72">
        <v>1699581746.05</v>
      </c>
      <c r="P30" s="72">
        <v>18513686239.189999</v>
      </c>
      <c r="Q30" s="72">
        <v>1645200634.1199999</v>
      </c>
      <c r="R30" s="72">
        <v>1466974144.8900001</v>
      </c>
      <c r="S30" s="72">
        <v>1491953348</v>
      </c>
      <c r="T30" s="72">
        <v>1538708897.25</v>
      </c>
      <c r="U30" s="72">
        <v>1700832869.4300001</v>
      </c>
      <c r="V30" s="72">
        <v>1439740650.02</v>
      </c>
      <c r="W30" s="72">
        <v>1646142144.6300001</v>
      </c>
      <c r="X30" s="72">
        <v>1705854592.9000001</v>
      </c>
      <c r="Y30" s="72">
        <v>1651841216.9100001</v>
      </c>
      <c r="Z30" s="72">
        <v>1764174286.29</v>
      </c>
      <c r="AA30" s="72">
        <v>1628475885.4200001</v>
      </c>
      <c r="AB30" s="72">
        <v>2042537989.1199999</v>
      </c>
      <c r="AC30" s="72">
        <v>19722436658.98</v>
      </c>
      <c r="AD30" s="72">
        <v>1853870113.3900001</v>
      </c>
      <c r="AE30" s="72">
        <v>1579113913.5899999</v>
      </c>
      <c r="AF30" s="72">
        <v>1626368435.1800001</v>
      </c>
      <c r="AG30" s="72">
        <v>1449209874.6099999</v>
      </c>
      <c r="AH30" s="72">
        <v>1405007427.23</v>
      </c>
      <c r="AI30" s="72">
        <v>1476165238.8</v>
      </c>
      <c r="AJ30" s="72">
        <v>1539104148.8399999</v>
      </c>
      <c r="AK30" s="72">
        <v>1501559816.22</v>
      </c>
      <c r="AL30" s="72">
        <v>1521869322.4300001</v>
      </c>
      <c r="AM30" s="72">
        <v>1497787437.53</v>
      </c>
      <c r="AN30" s="72">
        <v>1561711644.72</v>
      </c>
      <c r="AO30" s="72">
        <v>1804006835.4400001</v>
      </c>
      <c r="AP30" s="72">
        <v>18815774207.98</v>
      </c>
      <c r="AQ30" s="72">
        <v>1677377156.3499999</v>
      </c>
      <c r="AR30" s="72">
        <v>1621177221.77</v>
      </c>
      <c r="AS30" s="72">
        <v>1797937628.4100001</v>
      </c>
      <c r="AT30" s="72">
        <v>1576643638.0599999</v>
      </c>
      <c r="AU30" s="72">
        <v>1569100477.9200001</v>
      </c>
      <c r="AV30" s="72">
        <v>1696668811.71</v>
      </c>
      <c r="AW30" s="72">
        <v>1718703412.0699999</v>
      </c>
      <c r="AX30" s="72">
        <v>1796476641.6300001</v>
      </c>
      <c r="AY30" s="72">
        <v>1585335798.3099999</v>
      </c>
      <c r="AZ30" s="72">
        <v>1697236590.6199999</v>
      </c>
      <c r="BA30" s="72">
        <v>1788513773.1800001</v>
      </c>
      <c r="BB30" s="72">
        <v>1952106329.75</v>
      </c>
      <c r="BC30" s="72">
        <v>20477277479.780003</v>
      </c>
      <c r="BD30" s="72">
        <v>1774131396.8099999</v>
      </c>
      <c r="BE30" s="72">
        <v>1656810698.45</v>
      </c>
      <c r="BF30" s="72">
        <v>1942872723.49</v>
      </c>
      <c r="BG30" s="72">
        <v>1573785463.25</v>
      </c>
      <c r="BH30" s="72">
        <v>1807755939.79</v>
      </c>
      <c r="BI30" s="72">
        <v>1855445142.4200001</v>
      </c>
      <c r="BJ30" s="72">
        <v>1860412955.6400001</v>
      </c>
      <c r="BK30" s="72">
        <v>1989875489.3599999</v>
      </c>
      <c r="BL30" s="72">
        <v>1847656319.9400001</v>
      </c>
      <c r="BM30" s="72">
        <v>1687240912.73</v>
      </c>
      <c r="BN30" s="72">
        <v>1704786811.1400001</v>
      </c>
      <c r="BO30" s="72">
        <v>1798906310.99</v>
      </c>
      <c r="BP30" s="72">
        <v>21499680164.010002</v>
      </c>
      <c r="BQ30" s="72">
        <v>1857638860.0599999</v>
      </c>
      <c r="BR30" s="72">
        <v>1816392442.77</v>
      </c>
      <c r="BS30" s="72">
        <v>2060820498.0799999</v>
      </c>
      <c r="BT30" s="72">
        <v>1598649319.28</v>
      </c>
      <c r="BU30" s="72">
        <v>1980388295.04</v>
      </c>
      <c r="BV30" s="72">
        <v>1975596948.04</v>
      </c>
      <c r="BW30" s="72">
        <v>1932113478.1099999</v>
      </c>
      <c r="BX30" s="72">
        <v>2256843839.4899998</v>
      </c>
      <c r="BY30" s="72">
        <v>2348551984.8000002</v>
      </c>
      <c r="BZ30" s="72">
        <v>2340781883.8499999</v>
      </c>
      <c r="CA30" s="72">
        <v>0</v>
      </c>
      <c r="CB30" s="72">
        <v>0</v>
      </c>
      <c r="CC30" s="72">
        <v>20167777549.52</v>
      </c>
    </row>
    <row r="31" spans="1:81" ht="3.95" customHeight="1" thickBot="1"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  <c r="BX31" s="63"/>
      <c r="BY31" s="63"/>
      <c r="BZ31" s="63"/>
      <c r="CA31" s="63"/>
      <c r="CB31" s="63"/>
      <c r="CC31" s="63"/>
    </row>
    <row r="32" spans="1:81" ht="13.5" customHeight="1" thickBot="1">
      <c r="A32" s="110" t="s">
        <v>29</v>
      </c>
      <c r="B32" s="73"/>
      <c r="C32" s="64" t="s">
        <v>30</v>
      </c>
      <c r="D32" s="65">
        <v>0</v>
      </c>
      <c r="E32" s="65">
        <v>0</v>
      </c>
      <c r="F32" s="65">
        <v>36611779688.559998</v>
      </c>
      <c r="G32" s="65">
        <v>0</v>
      </c>
      <c r="H32" s="65">
        <v>0</v>
      </c>
      <c r="I32" s="65">
        <v>41383422456.120003</v>
      </c>
      <c r="J32" s="65">
        <v>0</v>
      </c>
      <c r="K32" s="65">
        <v>0</v>
      </c>
      <c r="L32" s="65">
        <v>41389763180.25</v>
      </c>
      <c r="M32" s="65">
        <v>0</v>
      </c>
      <c r="N32" s="65">
        <v>0</v>
      </c>
      <c r="O32" s="65">
        <v>40112214361.800003</v>
      </c>
      <c r="P32" s="66">
        <v>159497179686.72998</v>
      </c>
      <c r="Q32" s="65">
        <v>0</v>
      </c>
      <c r="R32" s="65">
        <v>0</v>
      </c>
      <c r="S32" s="65">
        <v>39896174713.510002</v>
      </c>
      <c r="T32" s="65">
        <v>0</v>
      </c>
      <c r="U32" s="65">
        <v>0</v>
      </c>
      <c r="V32" s="65">
        <v>43104819440.300003</v>
      </c>
      <c r="W32" s="65">
        <v>0</v>
      </c>
      <c r="X32" s="65">
        <v>0</v>
      </c>
      <c r="Y32" s="65">
        <v>45867754910.519997</v>
      </c>
      <c r="Z32" s="65">
        <v>0</v>
      </c>
      <c r="AA32" s="65">
        <v>0</v>
      </c>
      <c r="AB32" s="65">
        <v>44166706611.989998</v>
      </c>
      <c r="AC32" s="66">
        <v>173035455676.31998</v>
      </c>
      <c r="AD32" s="65">
        <v>0</v>
      </c>
      <c r="AE32" s="65">
        <v>0</v>
      </c>
      <c r="AF32" s="65">
        <v>42775209355.129997</v>
      </c>
      <c r="AG32" s="65">
        <v>0</v>
      </c>
      <c r="AH32" s="65">
        <v>0</v>
      </c>
      <c r="AI32" s="65">
        <v>34460946712.870003</v>
      </c>
      <c r="AJ32" s="65">
        <v>0</v>
      </c>
      <c r="AK32" s="65">
        <v>0</v>
      </c>
      <c r="AL32" s="65">
        <v>41787901163.559998</v>
      </c>
      <c r="AM32" s="65">
        <v>0</v>
      </c>
      <c r="AN32" s="65">
        <v>0</v>
      </c>
      <c r="AO32" s="65">
        <v>46594554023.809998</v>
      </c>
      <c r="AP32" s="66">
        <v>165618611255.37</v>
      </c>
      <c r="AQ32" s="65">
        <v>0</v>
      </c>
      <c r="AR32" s="65">
        <v>0</v>
      </c>
      <c r="AS32" s="65">
        <v>46554181315.239998</v>
      </c>
      <c r="AT32" s="65">
        <v>0</v>
      </c>
      <c r="AU32" s="65">
        <v>0</v>
      </c>
      <c r="AV32" s="65">
        <v>50997286074.639999</v>
      </c>
      <c r="AW32" s="65">
        <v>0</v>
      </c>
      <c r="AX32" s="65">
        <v>0</v>
      </c>
      <c r="AY32" s="65">
        <v>52209436646.919998</v>
      </c>
      <c r="AZ32" s="65">
        <v>0</v>
      </c>
      <c r="BA32" s="65">
        <v>0</v>
      </c>
      <c r="BB32" s="65">
        <v>55705289197.730003</v>
      </c>
      <c r="BC32" s="66">
        <v>205466193234.53</v>
      </c>
      <c r="BD32" s="65">
        <v>0</v>
      </c>
      <c r="BE32" s="65">
        <v>0</v>
      </c>
      <c r="BF32" s="65">
        <v>49347361492.260002</v>
      </c>
      <c r="BG32" s="65">
        <v>0</v>
      </c>
      <c r="BH32" s="65">
        <v>0</v>
      </c>
      <c r="BI32" s="65">
        <v>53343318507.970001</v>
      </c>
      <c r="BJ32" s="65">
        <v>0</v>
      </c>
      <c r="BK32" s="65">
        <v>0</v>
      </c>
      <c r="BL32" s="65">
        <v>54033869619.150002</v>
      </c>
      <c r="BM32" s="65">
        <v>0</v>
      </c>
      <c r="BN32" s="65">
        <v>0</v>
      </c>
      <c r="BO32" s="65">
        <v>53057728508.349998</v>
      </c>
      <c r="BP32" s="66">
        <v>209782278127.73001</v>
      </c>
      <c r="BQ32" s="65">
        <v>0</v>
      </c>
      <c r="BR32" s="65">
        <v>0</v>
      </c>
      <c r="BS32" s="65">
        <v>56411944981.699997</v>
      </c>
      <c r="BT32" s="65">
        <v>0</v>
      </c>
      <c r="BU32" s="65">
        <v>0</v>
      </c>
      <c r="BV32" s="65">
        <v>58744573454.769997</v>
      </c>
      <c r="BW32" s="65">
        <v>0</v>
      </c>
      <c r="BX32" s="65">
        <v>0</v>
      </c>
      <c r="BY32" s="65">
        <v>61201141454.900002</v>
      </c>
      <c r="BZ32" s="65">
        <v>0</v>
      </c>
      <c r="CA32" s="65">
        <v>0</v>
      </c>
      <c r="CB32" s="65">
        <v>0</v>
      </c>
      <c r="CC32" s="66">
        <v>176357659891.37</v>
      </c>
    </row>
    <row r="33" spans="1:81" ht="13.5" customHeight="1" thickBot="1">
      <c r="A33" s="111"/>
      <c r="B33" s="74"/>
      <c r="C33" s="75" t="s">
        <v>31</v>
      </c>
      <c r="D33" s="65">
        <v>0</v>
      </c>
      <c r="E33" s="65">
        <v>0</v>
      </c>
      <c r="F33" s="65">
        <v>553433214.55999994</v>
      </c>
      <c r="G33" s="65">
        <v>0</v>
      </c>
      <c r="H33" s="65">
        <v>0</v>
      </c>
      <c r="I33" s="65">
        <v>667878059.84000003</v>
      </c>
      <c r="J33" s="65">
        <v>0</v>
      </c>
      <c r="K33" s="65">
        <v>0</v>
      </c>
      <c r="L33" s="65">
        <v>669673969.5</v>
      </c>
      <c r="M33" s="65">
        <v>0</v>
      </c>
      <c r="N33" s="65">
        <v>0</v>
      </c>
      <c r="O33" s="65">
        <v>835761774.34000003</v>
      </c>
      <c r="P33" s="66">
        <v>2726747018.2400002</v>
      </c>
      <c r="Q33" s="65">
        <v>0</v>
      </c>
      <c r="R33" s="65">
        <v>0</v>
      </c>
      <c r="S33" s="65">
        <v>604871258.25999999</v>
      </c>
      <c r="T33" s="65">
        <v>0</v>
      </c>
      <c r="U33" s="65">
        <v>0</v>
      </c>
      <c r="V33" s="65">
        <v>702307166.02999997</v>
      </c>
      <c r="W33" s="65">
        <v>0</v>
      </c>
      <c r="X33" s="65">
        <v>0</v>
      </c>
      <c r="Y33" s="65">
        <v>735636461.88999999</v>
      </c>
      <c r="Z33" s="65">
        <v>0</v>
      </c>
      <c r="AA33" s="65">
        <v>0</v>
      </c>
      <c r="AB33" s="65">
        <v>847470942.67999995</v>
      </c>
      <c r="AC33" s="66">
        <v>2890285828.8599997</v>
      </c>
      <c r="AD33" s="65">
        <v>0</v>
      </c>
      <c r="AE33" s="65">
        <v>0</v>
      </c>
      <c r="AF33" s="65">
        <v>581810879.77999997</v>
      </c>
      <c r="AG33" s="65">
        <v>0</v>
      </c>
      <c r="AH33" s="65">
        <v>0</v>
      </c>
      <c r="AI33" s="65">
        <v>361320972.13</v>
      </c>
      <c r="AJ33" s="65">
        <v>0</v>
      </c>
      <c r="AK33" s="65">
        <v>0</v>
      </c>
      <c r="AL33" s="65">
        <v>576714702.12</v>
      </c>
      <c r="AM33" s="65">
        <v>0</v>
      </c>
      <c r="AN33" s="65">
        <v>0</v>
      </c>
      <c r="AO33" s="65">
        <v>772130145.15999997</v>
      </c>
      <c r="AP33" s="66">
        <v>2291976699.1900001</v>
      </c>
      <c r="AQ33" s="65">
        <v>0</v>
      </c>
      <c r="AR33" s="65">
        <v>0</v>
      </c>
      <c r="AS33" s="65">
        <v>561478797.39999998</v>
      </c>
      <c r="AT33" s="65">
        <v>0</v>
      </c>
      <c r="AU33" s="65">
        <v>0</v>
      </c>
      <c r="AV33" s="65">
        <v>667441158.80999994</v>
      </c>
      <c r="AW33" s="65">
        <v>0</v>
      </c>
      <c r="AX33" s="65">
        <v>0</v>
      </c>
      <c r="AY33" s="65">
        <v>721498817.32000005</v>
      </c>
      <c r="AZ33" s="65">
        <v>0</v>
      </c>
      <c r="BA33" s="65">
        <v>0</v>
      </c>
      <c r="BB33" s="65">
        <v>840989468.13999999</v>
      </c>
      <c r="BC33" s="66">
        <v>2791408241.6700001</v>
      </c>
      <c r="BD33" s="65">
        <v>0</v>
      </c>
      <c r="BE33" s="65">
        <v>0</v>
      </c>
      <c r="BF33" s="65">
        <v>577621657.35000002</v>
      </c>
      <c r="BG33" s="65">
        <v>0</v>
      </c>
      <c r="BH33" s="65">
        <v>0</v>
      </c>
      <c r="BI33" s="65">
        <v>717595591.73000002</v>
      </c>
      <c r="BJ33" s="65">
        <v>0</v>
      </c>
      <c r="BK33" s="65">
        <v>0</v>
      </c>
      <c r="BL33" s="65">
        <v>711173710.67999995</v>
      </c>
      <c r="BM33" s="65">
        <v>0</v>
      </c>
      <c r="BN33" s="65">
        <v>0</v>
      </c>
      <c r="BO33" s="65">
        <v>867633300.87</v>
      </c>
      <c r="BP33" s="66">
        <v>2874024260.6299996</v>
      </c>
      <c r="BQ33" s="65">
        <v>0</v>
      </c>
      <c r="BR33" s="65">
        <v>0</v>
      </c>
      <c r="BS33" s="65">
        <v>655648180.74000001</v>
      </c>
      <c r="BT33" s="65">
        <v>0</v>
      </c>
      <c r="BU33" s="65">
        <v>0</v>
      </c>
      <c r="BV33" s="65">
        <v>748498203.65999997</v>
      </c>
      <c r="BW33" s="65">
        <v>0</v>
      </c>
      <c r="BX33" s="65">
        <v>0</v>
      </c>
      <c r="BY33" s="65">
        <v>832553554.12</v>
      </c>
      <c r="BZ33" s="65">
        <v>0</v>
      </c>
      <c r="CA33" s="65">
        <v>0</v>
      </c>
      <c r="CB33" s="65">
        <v>0</v>
      </c>
      <c r="CC33" s="66">
        <v>2236699938.52</v>
      </c>
    </row>
    <row r="34" spans="1:81" ht="13.5" customHeight="1" thickBot="1">
      <c r="A34" s="112"/>
      <c r="B34" s="76"/>
      <c r="C34" s="77" t="s">
        <v>32</v>
      </c>
      <c r="D34" s="65">
        <v>0</v>
      </c>
      <c r="E34" s="65">
        <v>0</v>
      </c>
      <c r="F34" s="65">
        <v>0</v>
      </c>
      <c r="G34" s="65">
        <v>0</v>
      </c>
      <c r="H34" s="65">
        <v>0</v>
      </c>
      <c r="I34" s="65">
        <v>0</v>
      </c>
      <c r="J34" s="65">
        <v>0</v>
      </c>
      <c r="K34" s="65">
        <v>0</v>
      </c>
      <c r="L34" s="65">
        <v>0</v>
      </c>
      <c r="M34" s="65">
        <v>0</v>
      </c>
      <c r="N34" s="65">
        <v>0</v>
      </c>
      <c r="O34" s="65">
        <v>0</v>
      </c>
      <c r="P34" s="66">
        <v>0</v>
      </c>
      <c r="Q34" s="65">
        <v>0</v>
      </c>
      <c r="R34" s="65">
        <v>0</v>
      </c>
      <c r="S34" s="65">
        <v>0</v>
      </c>
      <c r="T34" s="65">
        <v>0</v>
      </c>
      <c r="U34" s="65">
        <v>0</v>
      </c>
      <c r="V34" s="65">
        <v>0</v>
      </c>
      <c r="W34" s="65">
        <v>0</v>
      </c>
      <c r="X34" s="65">
        <v>0</v>
      </c>
      <c r="Y34" s="65">
        <v>0</v>
      </c>
      <c r="Z34" s="65">
        <v>0</v>
      </c>
      <c r="AA34" s="65">
        <v>0</v>
      </c>
      <c r="AB34" s="65">
        <v>0</v>
      </c>
      <c r="AC34" s="66">
        <v>0</v>
      </c>
      <c r="AD34" s="65">
        <v>0</v>
      </c>
      <c r="AE34" s="65">
        <v>0</v>
      </c>
      <c r="AF34" s="65">
        <v>0</v>
      </c>
      <c r="AG34" s="65">
        <v>0</v>
      </c>
      <c r="AH34" s="65">
        <v>0</v>
      </c>
      <c r="AI34" s="65">
        <v>0</v>
      </c>
      <c r="AJ34" s="65">
        <v>0</v>
      </c>
      <c r="AK34" s="65">
        <v>0</v>
      </c>
      <c r="AL34" s="65">
        <v>0</v>
      </c>
      <c r="AM34" s="65">
        <v>0</v>
      </c>
      <c r="AN34" s="65">
        <v>0</v>
      </c>
      <c r="AO34" s="65">
        <v>0</v>
      </c>
      <c r="AP34" s="66">
        <v>0</v>
      </c>
      <c r="AQ34" s="65">
        <v>0</v>
      </c>
      <c r="AR34" s="65">
        <v>0</v>
      </c>
      <c r="AS34" s="65">
        <v>0</v>
      </c>
      <c r="AT34" s="65">
        <v>0</v>
      </c>
      <c r="AU34" s="65">
        <v>0</v>
      </c>
      <c r="AV34" s="65">
        <v>0</v>
      </c>
      <c r="AW34" s="65">
        <v>0</v>
      </c>
      <c r="AX34" s="65">
        <v>0</v>
      </c>
      <c r="AY34" s="65">
        <v>0</v>
      </c>
      <c r="AZ34" s="65">
        <v>0</v>
      </c>
      <c r="BA34" s="65">
        <v>0</v>
      </c>
      <c r="BB34" s="65">
        <v>0</v>
      </c>
      <c r="BC34" s="66">
        <v>0</v>
      </c>
      <c r="BD34" s="65">
        <v>0</v>
      </c>
      <c r="BE34" s="65">
        <v>0</v>
      </c>
      <c r="BF34" s="65">
        <v>0</v>
      </c>
      <c r="BG34" s="65">
        <v>0</v>
      </c>
      <c r="BH34" s="65">
        <v>0</v>
      </c>
      <c r="BI34" s="65">
        <v>0</v>
      </c>
      <c r="BJ34" s="65">
        <v>0</v>
      </c>
      <c r="BK34" s="65">
        <v>0</v>
      </c>
      <c r="BL34" s="65">
        <v>0</v>
      </c>
      <c r="BM34" s="65">
        <v>0</v>
      </c>
      <c r="BN34" s="65">
        <v>0</v>
      </c>
      <c r="BO34" s="65">
        <v>0</v>
      </c>
      <c r="BP34" s="66">
        <v>0</v>
      </c>
      <c r="BQ34" s="65">
        <v>0</v>
      </c>
      <c r="BR34" s="65">
        <v>0</v>
      </c>
      <c r="BS34" s="65">
        <v>0</v>
      </c>
      <c r="BT34" s="65">
        <v>0</v>
      </c>
      <c r="BU34" s="65">
        <v>0</v>
      </c>
      <c r="BV34" s="65">
        <v>0</v>
      </c>
      <c r="BW34" s="65">
        <v>0</v>
      </c>
      <c r="BX34" s="65">
        <v>0</v>
      </c>
      <c r="BY34" s="65">
        <v>0</v>
      </c>
      <c r="BZ34" s="65">
        <v>0</v>
      </c>
      <c r="CA34" s="65">
        <v>0</v>
      </c>
      <c r="CB34" s="65">
        <v>0</v>
      </c>
      <c r="CC34" s="66">
        <v>0</v>
      </c>
    </row>
    <row r="35" spans="1:81" ht="13.5" customHeight="1" thickBot="1">
      <c r="A35" s="69" t="s">
        <v>17</v>
      </c>
      <c r="B35" s="70"/>
      <c r="C35" s="71"/>
      <c r="D35" s="72">
        <v>0</v>
      </c>
      <c r="E35" s="72">
        <v>0</v>
      </c>
      <c r="F35" s="72">
        <v>37165212903.119995</v>
      </c>
      <c r="G35" s="72">
        <v>0</v>
      </c>
      <c r="H35" s="72">
        <v>0</v>
      </c>
      <c r="I35" s="72">
        <v>42051300515.959999</v>
      </c>
      <c r="J35" s="72">
        <v>0</v>
      </c>
      <c r="K35" s="72">
        <v>0</v>
      </c>
      <c r="L35" s="72">
        <v>42059437149.75</v>
      </c>
      <c r="M35" s="72">
        <v>0</v>
      </c>
      <c r="N35" s="72">
        <v>0</v>
      </c>
      <c r="O35" s="72">
        <v>40947976136.139999</v>
      </c>
      <c r="P35" s="72">
        <v>162223926704.97</v>
      </c>
      <c r="Q35" s="72">
        <v>0</v>
      </c>
      <c r="R35" s="72">
        <v>0</v>
      </c>
      <c r="S35" s="72">
        <v>40501045971.770004</v>
      </c>
      <c r="T35" s="72">
        <v>0</v>
      </c>
      <c r="U35" s="72">
        <v>0</v>
      </c>
      <c r="V35" s="72">
        <v>43807126606.330002</v>
      </c>
      <c r="W35" s="72">
        <v>0</v>
      </c>
      <c r="X35" s="72">
        <v>0</v>
      </c>
      <c r="Y35" s="72">
        <v>46603391372.409996</v>
      </c>
      <c r="Z35" s="72">
        <v>0</v>
      </c>
      <c r="AA35" s="72">
        <v>0</v>
      </c>
      <c r="AB35" s="72">
        <v>45014177554.669998</v>
      </c>
      <c r="AC35" s="72">
        <v>175925741505.17999</v>
      </c>
      <c r="AD35" s="72">
        <v>0</v>
      </c>
      <c r="AE35" s="72">
        <v>0</v>
      </c>
      <c r="AF35" s="72">
        <v>43357020234.909996</v>
      </c>
      <c r="AG35" s="72">
        <v>0</v>
      </c>
      <c r="AH35" s="72">
        <v>0</v>
      </c>
      <c r="AI35" s="72">
        <v>34822267685</v>
      </c>
      <c r="AJ35" s="72">
        <v>0</v>
      </c>
      <c r="AK35" s="72">
        <v>0</v>
      </c>
      <c r="AL35" s="72">
        <v>42364615865.68</v>
      </c>
      <c r="AM35" s="72">
        <v>0</v>
      </c>
      <c r="AN35" s="72">
        <v>0</v>
      </c>
      <c r="AO35" s="72">
        <v>47366684168.970001</v>
      </c>
      <c r="AP35" s="72">
        <v>167910587954.56</v>
      </c>
      <c r="AQ35" s="72">
        <v>0</v>
      </c>
      <c r="AR35" s="72">
        <v>0</v>
      </c>
      <c r="AS35" s="72">
        <v>47115660112.639999</v>
      </c>
      <c r="AT35" s="72">
        <v>0</v>
      </c>
      <c r="AU35" s="72">
        <v>0</v>
      </c>
      <c r="AV35" s="72">
        <v>51664727233.449997</v>
      </c>
      <c r="AW35" s="72">
        <v>0</v>
      </c>
      <c r="AX35" s="72">
        <v>0</v>
      </c>
      <c r="AY35" s="72">
        <v>52930935464.239998</v>
      </c>
      <c r="AZ35" s="72">
        <v>0</v>
      </c>
      <c r="BA35" s="72">
        <v>0</v>
      </c>
      <c r="BB35" s="72">
        <v>56546278665.870003</v>
      </c>
      <c r="BC35" s="72">
        <v>208257601476.20004</v>
      </c>
      <c r="BD35" s="72">
        <v>0</v>
      </c>
      <c r="BE35" s="72">
        <v>0</v>
      </c>
      <c r="BF35" s="72">
        <v>49924983149.610001</v>
      </c>
      <c r="BG35" s="72">
        <v>0</v>
      </c>
      <c r="BH35" s="72">
        <v>0</v>
      </c>
      <c r="BI35" s="72">
        <v>54060914099.700005</v>
      </c>
      <c r="BJ35" s="72">
        <v>0</v>
      </c>
      <c r="BK35" s="72">
        <v>0</v>
      </c>
      <c r="BL35" s="72">
        <v>54745043329.830002</v>
      </c>
      <c r="BM35" s="72">
        <v>0</v>
      </c>
      <c r="BN35" s="72">
        <v>0</v>
      </c>
      <c r="BO35" s="72">
        <v>53925361809.220001</v>
      </c>
      <c r="BP35" s="72">
        <v>212656302388.35999</v>
      </c>
      <c r="BQ35" s="72">
        <v>0</v>
      </c>
      <c r="BR35" s="72">
        <v>0</v>
      </c>
      <c r="BS35" s="72">
        <v>57067593162.439995</v>
      </c>
      <c r="BT35" s="72">
        <v>0</v>
      </c>
      <c r="BU35" s="72">
        <v>0</v>
      </c>
      <c r="BV35" s="72">
        <v>59493071658.43</v>
      </c>
      <c r="BW35" s="72">
        <v>0</v>
      </c>
      <c r="BX35" s="72">
        <v>0</v>
      </c>
      <c r="BY35" s="72">
        <v>62033695009.020004</v>
      </c>
      <c r="BZ35" s="72">
        <v>0</v>
      </c>
      <c r="CA35" s="72">
        <v>0</v>
      </c>
      <c r="CB35" s="72">
        <v>0</v>
      </c>
      <c r="CC35" s="72">
        <v>178594359829.88998</v>
      </c>
    </row>
    <row r="36" spans="1:81" ht="3.95" customHeight="1" thickBot="1"/>
    <row r="37" spans="1:81" ht="13.5" customHeight="1" thickBot="1">
      <c r="A37" s="78" t="s">
        <v>33</v>
      </c>
      <c r="B37" s="79"/>
      <c r="C37" s="80"/>
      <c r="D37" s="81">
        <v>11093778133.260002</v>
      </c>
      <c r="E37" s="81">
        <v>9355217009.6600056</v>
      </c>
      <c r="F37" s="81">
        <v>48212526266.189995</v>
      </c>
      <c r="G37" s="81">
        <v>10903366095.299997</v>
      </c>
      <c r="H37" s="81">
        <v>11669008014.969999</v>
      </c>
      <c r="I37" s="81">
        <v>54053978292.830002</v>
      </c>
      <c r="J37" s="81">
        <v>10970521571.139992</v>
      </c>
      <c r="K37" s="81">
        <v>11602870171.23</v>
      </c>
      <c r="L37" s="81">
        <v>52460946961.330009</v>
      </c>
      <c r="M37" s="81">
        <v>11543056348.689995</v>
      </c>
      <c r="N37" s="81">
        <v>11059666143.38999</v>
      </c>
      <c r="O37" s="81">
        <v>51795886642.610001</v>
      </c>
      <c r="P37" s="81">
        <v>294720821650.6001</v>
      </c>
      <c r="Q37" s="81">
        <v>12874264268.360003</v>
      </c>
      <c r="R37" s="81">
        <v>11684357428.860012</v>
      </c>
      <c r="S37" s="81">
        <v>51860064516.480011</v>
      </c>
      <c r="T37" s="81">
        <v>12101929368.890009</v>
      </c>
      <c r="U37" s="81">
        <v>12014312735.150007</v>
      </c>
      <c r="V37" s="81">
        <v>53659240731.019989</v>
      </c>
      <c r="W37" s="81">
        <v>11848818531.120007</v>
      </c>
      <c r="X37" s="81">
        <v>11465567959.029991</v>
      </c>
      <c r="Y37" s="81">
        <v>57613319718.039993</v>
      </c>
      <c r="Z37" s="81">
        <v>12288649768.5</v>
      </c>
      <c r="AA37" s="81">
        <v>11098552394.109997</v>
      </c>
      <c r="AB37" s="81">
        <v>57197907297.489998</v>
      </c>
      <c r="AC37" s="81">
        <v>315706984717.04974</v>
      </c>
      <c r="AD37" s="81">
        <v>13412193207.030001</v>
      </c>
      <c r="AE37" s="81">
        <v>11324213145.779997</v>
      </c>
      <c r="AF37" s="81">
        <v>60010040288.040009</v>
      </c>
      <c r="AG37" s="81">
        <v>11654149036.850002</v>
      </c>
      <c r="AH37" s="81">
        <v>10499520107.989996</v>
      </c>
      <c r="AI37" s="81">
        <v>45093199275.089989</v>
      </c>
      <c r="AJ37" s="81">
        <v>12011681711.390003</v>
      </c>
      <c r="AK37" s="81">
        <v>12030953050.409992</v>
      </c>
      <c r="AL37" s="81">
        <v>55057138622.359993</v>
      </c>
      <c r="AM37" s="81">
        <v>13995744956.939999</v>
      </c>
      <c r="AN37" s="81">
        <v>13026826313.250002</v>
      </c>
      <c r="AO37" s="81">
        <v>61388263768.890007</v>
      </c>
      <c r="AP37" s="81">
        <v>319503923484.02039</v>
      </c>
      <c r="AQ37" s="81">
        <v>12964333047.159986</v>
      </c>
      <c r="AR37" s="81">
        <v>14012809625.550001</v>
      </c>
      <c r="AS37" s="81">
        <v>63806878075.570007</v>
      </c>
      <c r="AT37" s="81">
        <v>16003962637.290005</v>
      </c>
      <c r="AU37" s="81">
        <v>15490226065.460003</v>
      </c>
      <c r="AV37" s="81">
        <v>66376371006.010002</v>
      </c>
      <c r="AW37" s="81">
        <v>15956497290.780012</v>
      </c>
      <c r="AX37" s="81">
        <v>17170582664.18</v>
      </c>
      <c r="AY37" s="81">
        <v>69251336851.809998</v>
      </c>
      <c r="AZ37" s="81">
        <v>15830708856.830002</v>
      </c>
      <c r="BA37" s="81">
        <v>16793753814.870016</v>
      </c>
      <c r="BB37" s="81">
        <v>74546978012.120026</v>
      </c>
      <c r="BC37" s="81">
        <v>398204437947.63</v>
      </c>
      <c r="BD37" s="81">
        <v>20097743130.23</v>
      </c>
      <c r="BE37" s="81">
        <v>18587355087.420002</v>
      </c>
      <c r="BF37" s="81">
        <v>70045645628.479996</v>
      </c>
      <c r="BG37" s="81">
        <v>16737589956.740011</v>
      </c>
      <c r="BH37" s="81">
        <v>18628534173.57</v>
      </c>
      <c r="BI37" s="81">
        <v>72561436093.179993</v>
      </c>
      <c r="BJ37" s="81">
        <v>17928606310.660007</v>
      </c>
      <c r="BK37" s="81">
        <v>18656210765.299988</v>
      </c>
      <c r="BL37" s="81">
        <v>71795078922.440002</v>
      </c>
      <c r="BM37" s="81">
        <v>16331188447.440002</v>
      </c>
      <c r="BN37" s="81">
        <v>17829803385.059998</v>
      </c>
      <c r="BO37" s="81">
        <v>73084478826.080002</v>
      </c>
      <c r="BP37" s="81">
        <v>432283670726.60071</v>
      </c>
      <c r="BQ37" s="81">
        <v>20476913839.98</v>
      </c>
      <c r="BR37" s="81">
        <v>17828112316.440018</v>
      </c>
      <c r="BS37" s="81">
        <v>78371339886.76001</v>
      </c>
      <c r="BT37" s="81">
        <v>17642732432.590008</v>
      </c>
      <c r="BU37" s="81">
        <v>19654062065.320011</v>
      </c>
      <c r="BV37" s="81">
        <v>78042075824.830032</v>
      </c>
      <c r="BW37" s="81">
        <v>17192365317.500004</v>
      </c>
      <c r="BX37" s="81">
        <v>18950150239.540005</v>
      </c>
      <c r="BY37" s="81">
        <v>79927523286.48999</v>
      </c>
      <c r="BZ37" s="81">
        <v>19127164319.480007</v>
      </c>
      <c r="CA37" s="81">
        <v>0</v>
      </c>
      <c r="CB37" s="81">
        <v>0</v>
      </c>
      <c r="CC37" s="81">
        <v>367212439528.93036</v>
      </c>
    </row>
    <row r="38" spans="1:81" ht="13.5" customHeight="1" thickBot="1">
      <c r="A38" s="78" t="s">
        <v>34</v>
      </c>
      <c r="B38" s="79"/>
      <c r="C38" s="80"/>
      <c r="D38" s="82">
        <v>11093778133.260002</v>
      </c>
      <c r="E38" s="82">
        <v>9355217009.6600056</v>
      </c>
      <c r="F38" s="82">
        <v>11047313363.07</v>
      </c>
      <c r="G38" s="82">
        <v>10903366095.299997</v>
      </c>
      <c r="H38" s="82">
        <v>11669008014.969999</v>
      </c>
      <c r="I38" s="82">
        <v>12002677776.870003</v>
      </c>
      <c r="J38" s="82">
        <v>10970521571.139992</v>
      </c>
      <c r="K38" s="82">
        <v>11602870171.23</v>
      </c>
      <c r="L38" s="82">
        <v>10401509811.580009</v>
      </c>
      <c r="M38" s="82">
        <v>11543056348.689995</v>
      </c>
      <c r="N38" s="82">
        <v>11059666143.38999</v>
      </c>
      <c r="O38" s="82">
        <v>10847910506.470001</v>
      </c>
      <c r="P38" s="82">
        <v>132496894945.6301</v>
      </c>
      <c r="Q38" s="82">
        <v>12874264268.360003</v>
      </c>
      <c r="R38" s="82">
        <v>11684357428.860012</v>
      </c>
      <c r="S38" s="82">
        <v>11359018544.710007</v>
      </c>
      <c r="T38" s="82">
        <v>12101929368.890009</v>
      </c>
      <c r="U38" s="82">
        <v>12014312735.150007</v>
      </c>
      <c r="V38" s="82">
        <v>9852114124.6899872</v>
      </c>
      <c r="W38" s="82">
        <v>11848818531.120007</v>
      </c>
      <c r="X38" s="82">
        <v>11465567959.029991</v>
      </c>
      <c r="Y38" s="82">
        <v>11009928345.629997</v>
      </c>
      <c r="Z38" s="82">
        <v>12288649768.5</v>
      </c>
      <c r="AA38" s="82">
        <v>11098552394.109997</v>
      </c>
      <c r="AB38" s="82">
        <v>12183729742.82</v>
      </c>
      <c r="AC38" s="82">
        <v>139781243211.86978</v>
      </c>
      <c r="AD38" s="82">
        <v>13412193207.030001</v>
      </c>
      <c r="AE38" s="82">
        <v>11324213145.779997</v>
      </c>
      <c r="AF38" s="82">
        <v>16653020053.130013</v>
      </c>
      <c r="AG38" s="82">
        <v>11654149036.850002</v>
      </c>
      <c r="AH38" s="82">
        <v>10499520107.989996</v>
      </c>
      <c r="AI38" s="82">
        <v>10270931590.089989</v>
      </c>
      <c r="AJ38" s="82">
        <v>12011681711.390003</v>
      </c>
      <c r="AK38" s="82">
        <v>12030953050.409992</v>
      </c>
      <c r="AL38" s="82">
        <v>12692522756.679993</v>
      </c>
      <c r="AM38" s="82">
        <v>13995744956.939999</v>
      </c>
      <c r="AN38" s="82">
        <v>13026826313.250002</v>
      </c>
      <c r="AO38" s="82">
        <v>14021579599.920006</v>
      </c>
      <c r="AP38" s="82">
        <v>151593335529.46036</v>
      </c>
      <c r="AQ38" s="82">
        <v>12964333047.159986</v>
      </c>
      <c r="AR38" s="82">
        <v>14012809625.550001</v>
      </c>
      <c r="AS38" s="82">
        <v>16691217962.930008</v>
      </c>
      <c r="AT38" s="82">
        <v>16003962637.290005</v>
      </c>
      <c r="AU38" s="82">
        <v>15490226065.460003</v>
      </c>
      <c r="AV38" s="82">
        <v>14711643772.560005</v>
      </c>
      <c r="AW38" s="82">
        <v>15956497290.780012</v>
      </c>
      <c r="AX38" s="82">
        <v>17170582664.18</v>
      </c>
      <c r="AY38" s="82">
        <v>16320401387.57</v>
      </c>
      <c r="AZ38" s="82">
        <v>15830708856.830002</v>
      </c>
      <c r="BA38" s="82">
        <v>16793753814.870016</v>
      </c>
      <c r="BB38" s="82">
        <v>18000699346.250015</v>
      </c>
      <c r="BC38" s="82">
        <v>189946836471.42996</v>
      </c>
      <c r="BD38" s="82">
        <v>20097743130.23</v>
      </c>
      <c r="BE38" s="82">
        <v>18587355087.420002</v>
      </c>
      <c r="BF38" s="82">
        <v>20120662478.869995</v>
      </c>
      <c r="BG38" s="82">
        <v>16737589956.740011</v>
      </c>
      <c r="BH38" s="82">
        <v>18628534173.57</v>
      </c>
      <c r="BI38" s="82">
        <v>18500521993.479996</v>
      </c>
      <c r="BJ38" s="82">
        <v>17928606310.660007</v>
      </c>
      <c r="BK38" s="82">
        <v>18656210765.299988</v>
      </c>
      <c r="BL38" s="82">
        <v>17050035592.609993</v>
      </c>
      <c r="BM38" s="82">
        <v>16331188447.440002</v>
      </c>
      <c r="BN38" s="82">
        <v>17829803385.059998</v>
      </c>
      <c r="BO38" s="82">
        <v>19159117016.860001</v>
      </c>
      <c r="BP38" s="82">
        <v>219627368338.24072</v>
      </c>
      <c r="BQ38" s="82">
        <v>20476913839.98</v>
      </c>
      <c r="BR38" s="82">
        <v>17828112316.440018</v>
      </c>
      <c r="BS38" s="82">
        <v>21303746724.320015</v>
      </c>
      <c r="BT38" s="82">
        <v>17642732432.590008</v>
      </c>
      <c r="BU38" s="82">
        <v>19654062065.320011</v>
      </c>
      <c r="BV38" s="82">
        <v>18549004166.400032</v>
      </c>
      <c r="BW38" s="82">
        <v>17192365317.500004</v>
      </c>
      <c r="BX38" s="82">
        <v>18950150239.540005</v>
      </c>
      <c r="BY38" s="82">
        <v>17893828277.469986</v>
      </c>
      <c r="BZ38" s="82">
        <v>19127164319.480007</v>
      </c>
      <c r="CA38" s="82">
        <v>0</v>
      </c>
      <c r="CB38" s="82">
        <v>0</v>
      </c>
      <c r="CC38" s="82">
        <v>188618079699.04037</v>
      </c>
    </row>
    <row r="39" spans="1:81" ht="3.95" customHeight="1" thickBot="1"/>
    <row r="40" spans="1:81" ht="13.5" customHeight="1" thickBot="1">
      <c r="A40" s="83" t="s">
        <v>35</v>
      </c>
      <c r="B40" s="83"/>
      <c r="C40" s="83"/>
      <c r="D40" s="84">
        <v>378790155.5</v>
      </c>
      <c r="E40" s="84">
        <v>203099439.43000001</v>
      </c>
      <c r="F40" s="84">
        <v>176490322.14000002</v>
      </c>
      <c r="G40" s="84">
        <v>172915783.21000001</v>
      </c>
      <c r="H40" s="84">
        <v>189794906.29999998</v>
      </c>
      <c r="I40" s="84">
        <v>132053432.88999999</v>
      </c>
      <c r="J40" s="84">
        <v>102997051.06</v>
      </c>
      <c r="K40" s="84">
        <v>139357150.75999999</v>
      </c>
      <c r="L40" s="84">
        <v>115067051.28</v>
      </c>
      <c r="M40" s="84">
        <v>105974886.47</v>
      </c>
      <c r="N40" s="84">
        <v>87422516.88000001</v>
      </c>
      <c r="O40" s="84">
        <v>86098984.890000001</v>
      </c>
      <c r="P40" s="84">
        <v>1890061680.8099999</v>
      </c>
      <c r="Q40" s="84">
        <v>170069694.81999999</v>
      </c>
      <c r="R40" s="84">
        <v>116287629.48999999</v>
      </c>
      <c r="S40" s="84">
        <v>48613589.839999996</v>
      </c>
      <c r="T40" s="84">
        <v>68567125.460000008</v>
      </c>
      <c r="U40" s="84">
        <v>63564904.839999996</v>
      </c>
      <c r="V40" s="84">
        <v>40167524.509999998</v>
      </c>
      <c r="W40" s="84">
        <v>45460650.710000001</v>
      </c>
      <c r="X40" s="84">
        <v>46473356.240000002</v>
      </c>
      <c r="Y40" s="84">
        <v>44938766.890000001</v>
      </c>
      <c r="Z40" s="84">
        <v>41939234.299999997</v>
      </c>
      <c r="AA40" s="84">
        <v>29054846.77</v>
      </c>
      <c r="AB40" s="84">
        <v>32661253.41</v>
      </c>
      <c r="AC40" s="84">
        <v>747798577.28000009</v>
      </c>
      <c r="AD40" s="84">
        <v>280451309.80000001</v>
      </c>
      <c r="AE40" s="84">
        <v>132913721.13</v>
      </c>
      <c r="AF40" s="84">
        <v>123341605.06</v>
      </c>
      <c r="AG40" s="84">
        <v>-46257521.93</v>
      </c>
      <c r="AH40" s="84">
        <v>105759904.09</v>
      </c>
      <c r="AI40" s="84">
        <v>34940913.149999999</v>
      </c>
      <c r="AJ40" s="84">
        <v>122286003.78999999</v>
      </c>
      <c r="AK40" s="84">
        <v>131809814.3</v>
      </c>
      <c r="AL40" s="84">
        <v>114425270.76000001</v>
      </c>
      <c r="AM40" s="84">
        <v>-3560948.96</v>
      </c>
      <c r="AN40" s="84">
        <v>150974937.21000001</v>
      </c>
      <c r="AO40" s="84">
        <v>178162792.13999999</v>
      </c>
      <c r="AP40" s="84">
        <v>1325247800.5400002</v>
      </c>
      <c r="AQ40" s="84">
        <v>13788668.6</v>
      </c>
      <c r="AR40" s="84">
        <v>16409726.189999999</v>
      </c>
      <c r="AS40" s="84">
        <v>8629955.7100000009</v>
      </c>
      <c r="AT40" s="84">
        <v>-154257951.49000001</v>
      </c>
      <c r="AU40" s="84">
        <v>-159962.41</v>
      </c>
      <c r="AV40" s="84">
        <v>-25030283.989999998</v>
      </c>
      <c r="AW40" s="84">
        <v>2805504.4</v>
      </c>
      <c r="AX40" s="84">
        <v>8584334.2599999998</v>
      </c>
      <c r="AY40" s="84">
        <v>-6017867.6699999999</v>
      </c>
      <c r="AZ40" s="84">
        <v>-4633175.5600000005</v>
      </c>
      <c r="BA40" s="84">
        <v>9351661.6399999987</v>
      </c>
      <c r="BB40" s="84">
        <v>-541887214.13</v>
      </c>
      <c r="BC40" s="84">
        <v>-672416604.45000005</v>
      </c>
      <c r="BD40" s="84">
        <v>5769848.6699999999</v>
      </c>
      <c r="BE40" s="84">
        <v>-7470785.2299999995</v>
      </c>
      <c r="BF40" s="84">
        <v>21502632.080000002</v>
      </c>
      <c r="BG40" s="84">
        <v>575151.75</v>
      </c>
      <c r="BH40" s="84">
        <v>20956095.52</v>
      </c>
      <c r="BI40" s="84">
        <v>38822279.959999993</v>
      </c>
      <c r="BJ40" s="84">
        <v>-648250.43000000005</v>
      </c>
      <c r="BK40" s="84">
        <v>54522146.609999999</v>
      </c>
      <c r="BL40" s="84">
        <v>115735519.40000001</v>
      </c>
      <c r="BM40" s="84">
        <v>-3444698.22</v>
      </c>
      <c r="BN40" s="84">
        <v>35773313.75</v>
      </c>
      <c r="BO40" s="84">
        <v>179475643.19</v>
      </c>
      <c r="BP40" s="84">
        <v>461568897.05000007</v>
      </c>
      <c r="BQ40" s="84">
        <v>11025319.59</v>
      </c>
      <c r="BR40" s="84">
        <v>16775755.569999998</v>
      </c>
      <c r="BS40" s="84">
        <v>-27216370.66</v>
      </c>
      <c r="BT40" s="84">
        <v>13403066.810000001</v>
      </c>
      <c r="BU40" s="84">
        <v>16921144.460000001</v>
      </c>
      <c r="BV40" s="84">
        <v>32692801.059999999</v>
      </c>
      <c r="BW40" s="84">
        <v>14884217.139999999</v>
      </c>
      <c r="BX40" s="84">
        <v>17178326.390000001</v>
      </c>
      <c r="BY40" s="84">
        <v>4736986.58</v>
      </c>
      <c r="BZ40" s="84">
        <v>28348532.629999999</v>
      </c>
      <c r="CA40" s="84">
        <v>0</v>
      </c>
      <c r="CB40" s="84">
        <v>0</v>
      </c>
      <c r="CC40" s="84">
        <v>128749779.56999999</v>
      </c>
    </row>
    <row r="41" spans="1:81" ht="12.75" customHeight="1">
      <c r="C41" s="85"/>
      <c r="F41" s="59"/>
      <c r="H41" s="59"/>
      <c r="I41" s="59"/>
      <c r="J41" s="86"/>
      <c r="K41" s="59"/>
      <c r="L41" s="59"/>
      <c r="M41" s="59"/>
      <c r="N41" s="59"/>
      <c r="O41" s="87"/>
      <c r="P41" s="87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8"/>
      <c r="BM41" s="88"/>
      <c r="BN41" s="88"/>
      <c r="BO41" s="88"/>
      <c r="BP41" s="88"/>
      <c r="BQ41" s="88"/>
      <c r="BR41" s="88"/>
      <c r="BS41" s="88"/>
      <c r="BT41" s="88"/>
      <c r="BU41" s="88"/>
      <c r="BV41" s="88"/>
      <c r="BW41" s="88"/>
      <c r="BX41" s="88"/>
      <c r="BY41" s="88"/>
      <c r="BZ41" s="88"/>
      <c r="CA41" s="88"/>
      <c r="CB41" s="88"/>
      <c r="CC41" s="88"/>
    </row>
    <row r="42" spans="1:81">
      <c r="A42" s="59" t="s">
        <v>36</v>
      </c>
      <c r="B42" s="57" t="s">
        <v>212</v>
      </c>
      <c r="C42" s="85"/>
      <c r="D42" s="89"/>
      <c r="E42" s="86"/>
      <c r="F42" s="90"/>
      <c r="H42" s="90"/>
      <c r="I42" s="90"/>
      <c r="J42" s="86"/>
      <c r="K42" s="90"/>
      <c r="L42" s="90"/>
      <c r="M42" s="90"/>
      <c r="N42" s="90"/>
      <c r="O42" s="91"/>
      <c r="P42" s="91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8"/>
      <c r="BM42" s="88"/>
      <c r="BN42" s="88"/>
      <c r="BO42" s="88"/>
      <c r="BP42" s="88"/>
      <c r="BQ42" s="88"/>
      <c r="BR42" s="88"/>
      <c r="BS42" s="88"/>
      <c r="BT42" s="88"/>
      <c r="BU42" s="88"/>
      <c r="BV42" s="88"/>
      <c r="BW42" s="88"/>
      <c r="BX42" s="88"/>
      <c r="BY42" s="88"/>
      <c r="BZ42" s="88"/>
      <c r="CA42" s="88"/>
      <c r="CB42" s="88"/>
      <c r="CC42" s="88"/>
    </row>
    <row r="43" spans="1:81">
      <c r="A43" s="59"/>
      <c r="B43" s="57" t="s">
        <v>213</v>
      </c>
      <c r="C43" s="92"/>
      <c r="D43" s="86"/>
      <c r="E43" s="86"/>
      <c r="F43" s="90"/>
      <c r="G43" s="90"/>
      <c r="H43" s="90"/>
      <c r="I43" s="90"/>
      <c r="J43" s="90"/>
      <c r="K43" s="90"/>
      <c r="L43" s="90"/>
      <c r="M43" s="90"/>
      <c r="N43" s="90"/>
      <c r="O43" s="91"/>
      <c r="P43" s="90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8"/>
      <c r="BM43" s="88"/>
      <c r="BN43" s="88"/>
      <c r="BO43" s="88"/>
      <c r="BP43" s="88"/>
      <c r="BQ43" s="88"/>
      <c r="BR43" s="88"/>
      <c r="BS43" s="93"/>
      <c r="BT43" s="93"/>
      <c r="BU43" s="88"/>
      <c r="BV43" s="88"/>
      <c r="BW43" s="88"/>
      <c r="BX43" s="88"/>
      <c r="BY43" s="88"/>
      <c r="BZ43" s="88"/>
      <c r="CA43" s="88"/>
      <c r="CB43" s="88"/>
      <c r="CC43" s="88"/>
    </row>
    <row r="44" spans="1:81" ht="150" customHeight="1">
      <c r="A44" s="59" t="s">
        <v>37</v>
      </c>
      <c r="B44" s="113" t="s">
        <v>40</v>
      </c>
      <c r="C44" s="113"/>
      <c r="E44" s="88"/>
    </row>
    <row r="45" spans="1:81"/>
  </sheetData>
  <mergeCells count="8">
    <mergeCell ref="A32:A34"/>
    <mergeCell ref="B44:C44"/>
    <mergeCell ref="B1:C3"/>
    <mergeCell ref="A9:B18"/>
    <mergeCell ref="A21:A27"/>
    <mergeCell ref="B21:B24"/>
    <mergeCell ref="B25:B26"/>
    <mergeCell ref="B27:C2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1B088-9C9E-4AB5-B194-5A8833ED3B2F}">
  <sheetPr>
    <tabColor theme="5" tint="0.39997558519241921"/>
  </sheetPr>
  <dimension ref="A1:XFA177"/>
  <sheetViews>
    <sheetView showGridLines="0" zoomScaleNormal="100" workbookViewId="0">
      <selection activeCell="C15" sqref="C15"/>
    </sheetView>
  </sheetViews>
  <sheetFormatPr defaultColWidth="9.140625" defaultRowHeight="11.25" customHeight="1" zeroHeight="1"/>
  <cols>
    <col min="1" max="1" width="2.140625" style="17" customWidth="1"/>
    <col min="2" max="4" width="53.42578125" style="17" bestFit="1" customWidth="1"/>
    <col min="5" max="16379" width="0" style="17" hidden="1" customWidth="1"/>
    <col min="16380" max="16380" width="1.85546875" style="17" customWidth="1"/>
    <col min="16381" max="16381" width="1.42578125" style="17" customWidth="1"/>
    <col min="16382" max="16384" width="1.85546875" style="17" hidden="1" customWidth="1"/>
  </cols>
  <sheetData>
    <row r="1" spans="1:4">
      <c r="A1" s="8"/>
      <c r="B1" s="8"/>
      <c r="C1" s="8"/>
      <c r="D1" s="8"/>
    </row>
    <row r="2" spans="1:4">
      <c r="A2" s="8"/>
      <c r="B2" s="8"/>
      <c r="C2" s="8"/>
      <c r="D2" s="8"/>
    </row>
    <row r="3" spans="1:4">
      <c r="A3" s="8"/>
      <c r="B3" s="8"/>
      <c r="C3" s="8"/>
      <c r="D3" s="8"/>
    </row>
    <row r="4" spans="1:4">
      <c r="A4" s="8"/>
      <c r="B4" s="8"/>
      <c r="C4" s="8"/>
      <c r="D4" s="8"/>
    </row>
    <row r="5" spans="1:4" ht="6" customHeight="1">
      <c r="A5" s="10"/>
      <c r="B5" s="10"/>
      <c r="C5" s="10"/>
      <c r="D5" s="10"/>
    </row>
    <row r="6" spans="1:4" ht="12" thickBot="1"/>
    <row r="7" spans="1:4" s="94" customFormat="1">
      <c r="B7" s="95" t="s">
        <v>41</v>
      </c>
      <c r="C7" s="95" t="s">
        <v>42</v>
      </c>
      <c r="D7" s="95" t="s">
        <v>43</v>
      </c>
    </row>
    <row r="8" spans="1:4">
      <c r="B8" s="96" t="s">
        <v>44</v>
      </c>
      <c r="C8" s="96" t="s">
        <v>27</v>
      </c>
      <c r="D8" s="96" t="s">
        <v>45</v>
      </c>
    </row>
    <row r="9" spans="1:4">
      <c r="B9" s="96" t="s">
        <v>46</v>
      </c>
      <c r="C9" s="96" t="s">
        <v>27</v>
      </c>
      <c r="D9" s="96" t="s">
        <v>45</v>
      </c>
    </row>
    <row r="10" spans="1:4">
      <c r="B10" s="96" t="s">
        <v>47</v>
      </c>
      <c r="C10" s="96" t="s">
        <v>27</v>
      </c>
      <c r="D10" s="96" t="s">
        <v>45</v>
      </c>
    </row>
    <row r="11" spans="1:4">
      <c r="B11" s="96" t="s">
        <v>48</v>
      </c>
      <c r="C11" s="96" t="s">
        <v>49</v>
      </c>
      <c r="D11" s="96" t="s">
        <v>45</v>
      </c>
    </row>
    <row r="12" spans="1:4">
      <c r="B12" s="96" t="s">
        <v>50</v>
      </c>
      <c r="C12" s="96" t="s">
        <v>49</v>
      </c>
      <c r="D12" s="96" t="s">
        <v>45</v>
      </c>
    </row>
    <row r="13" spans="1:4">
      <c r="B13" s="96" t="s">
        <v>51</v>
      </c>
      <c r="C13" s="96" t="s">
        <v>22</v>
      </c>
      <c r="D13" s="96" t="s">
        <v>45</v>
      </c>
    </row>
    <row r="14" spans="1:4">
      <c r="B14" s="96" t="s">
        <v>52</v>
      </c>
      <c r="C14" s="96" t="s">
        <v>22</v>
      </c>
      <c r="D14" s="96" t="s">
        <v>45</v>
      </c>
    </row>
    <row r="15" spans="1:4">
      <c r="B15" s="96" t="s">
        <v>53</v>
      </c>
      <c r="C15" s="96" t="s">
        <v>21</v>
      </c>
      <c r="D15" s="96" t="s">
        <v>45</v>
      </c>
    </row>
    <row r="16" spans="1:4">
      <c r="B16" s="96" t="s">
        <v>54</v>
      </c>
      <c r="C16" s="96" t="s">
        <v>49</v>
      </c>
      <c r="D16" s="96" t="s">
        <v>45</v>
      </c>
    </row>
    <row r="17" spans="2:4">
      <c r="B17" s="96" t="s">
        <v>55</v>
      </c>
      <c r="C17" s="96" t="s">
        <v>49</v>
      </c>
      <c r="D17" s="96" t="s">
        <v>45</v>
      </c>
    </row>
    <row r="18" spans="2:4">
      <c r="B18" s="96" t="s">
        <v>56</v>
      </c>
      <c r="C18" s="96" t="s">
        <v>49</v>
      </c>
      <c r="D18" s="96" t="s">
        <v>45</v>
      </c>
    </row>
    <row r="19" spans="2:4">
      <c r="B19" s="96" t="s">
        <v>57</v>
      </c>
      <c r="C19" s="96" t="s">
        <v>49</v>
      </c>
      <c r="D19" s="96" t="s">
        <v>45</v>
      </c>
    </row>
    <row r="20" spans="2:4">
      <c r="B20" s="96" t="s">
        <v>58</v>
      </c>
      <c r="C20" s="96" t="s">
        <v>49</v>
      </c>
      <c r="D20" s="96" t="s">
        <v>45</v>
      </c>
    </row>
    <row r="21" spans="2:4">
      <c r="B21" s="96" t="s">
        <v>59</v>
      </c>
      <c r="C21" s="96" t="s">
        <v>49</v>
      </c>
      <c r="D21" s="96" t="s">
        <v>45</v>
      </c>
    </row>
    <row r="22" spans="2:4">
      <c r="B22" s="96" t="s">
        <v>60</v>
      </c>
      <c r="C22" s="96" t="s">
        <v>49</v>
      </c>
      <c r="D22" s="96" t="s">
        <v>45</v>
      </c>
    </row>
    <row r="23" spans="2:4">
      <c r="B23" s="96" t="s">
        <v>61</v>
      </c>
      <c r="C23" s="96" t="s">
        <v>20</v>
      </c>
      <c r="D23" s="96" t="s">
        <v>45</v>
      </c>
    </row>
    <row r="24" spans="2:4">
      <c r="B24" s="96" t="s">
        <v>62</v>
      </c>
      <c r="C24" s="96" t="s">
        <v>20</v>
      </c>
      <c r="D24" s="96" t="s">
        <v>45</v>
      </c>
    </row>
    <row r="25" spans="2:4">
      <c r="B25" s="96" t="s">
        <v>63</v>
      </c>
      <c r="C25" s="96" t="s">
        <v>20</v>
      </c>
      <c r="D25" s="96" t="s">
        <v>45</v>
      </c>
    </row>
    <row r="26" spans="2:4">
      <c r="B26" s="96" t="s">
        <v>64</v>
      </c>
      <c r="C26" s="96" t="s">
        <v>49</v>
      </c>
      <c r="D26" s="96" t="s">
        <v>45</v>
      </c>
    </row>
    <row r="27" spans="2:4">
      <c r="B27" s="96" t="s">
        <v>65</v>
      </c>
      <c r="C27" s="96" t="s">
        <v>20</v>
      </c>
      <c r="D27" s="96" t="s">
        <v>45</v>
      </c>
    </row>
    <row r="28" spans="2:4">
      <c r="B28" s="96" t="s">
        <v>66</v>
      </c>
      <c r="C28" s="96" t="s">
        <v>49</v>
      </c>
      <c r="D28" s="96" t="s">
        <v>45</v>
      </c>
    </row>
    <row r="29" spans="2:4">
      <c r="B29" s="96" t="s">
        <v>67</v>
      </c>
      <c r="C29" s="96" t="s">
        <v>49</v>
      </c>
      <c r="D29" s="96" t="s">
        <v>45</v>
      </c>
    </row>
    <row r="30" spans="2:4">
      <c r="B30" s="96" t="s">
        <v>68</v>
      </c>
      <c r="C30" s="96" t="s">
        <v>22</v>
      </c>
      <c r="D30" s="96" t="s">
        <v>45</v>
      </c>
    </row>
    <row r="31" spans="2:4">
      <c r="B31" s="96" t="s">
        <v>69</v>
      </c>
      <c r="C31" s="96" t="s">
        <v>21</v>
      </c>
      <c r="D31" s="96" t="s">
        <v>45</v>
      </c>
    </row>
    <row r="32" spans="2:4">
      <c r="B32" s="96" t="s">
        <v>70</v>
      </c>
      <c r="C32" s="96" t="s">
        <v>49</v>
      </c>
      <c r="D32" s="96" t="s">
        <v>45</v>
      </c>
    </row>
    <row r="33" spans="2:4">
      <c r="B33" s="96" t="s">
        <v>71</v>
      </c>
      <c r="C33" s="96" t="s">
        <v>49</v>
      </c>
      <c r="D33" s="96" t="s">
        <v>45</v>
      </c>
    </row>
    <row r="34" spans="2:4">
      <c r="B34" s="96" t="s">
        <v>72</v>
      </c>
      <c r="C34" s="96" t="s">
        <v>49</v>
      </c>
      <c r="D34" s="96" t="s">
        <v>45</v>
      </c>
    </row>
    <row r="35" spans="2:4">
      <c r="B35" s="96" t="s">
        <v>73</v>
      </c>
      <c r="C35" s="96" t="s">
        <v>49</v>
      </c>
      <c r="D35" s="96" t="s">
        <v>45</v>
      </c>
    </row>
    <row r="36" spans="2:4">
      <c r="B36" s="96" t="s">
        <v>74</v>
      </c>
      <c r="C36" s="96" t="s">
        <v>49</v>
      </c>
      <c r="D36" s="96" t="s">
        <v>45</v>
      </c>
    </row>
    <row r="37" spans="2:4">
      <c r="B37" s="96" t="s">
        <v>75</v>
      </c>
      <c r="C37" s="96" t="s">
        <v>49</v>
      </c>
      <c r="D37" s="96" t="s">
        <v>45</v>
      </c>
    </row>
    <row r="38" spans="2:4">
      <c r="B38" s="96" t="s">
        <v>76</v>
      </c>
      <c r="C38" s="96" t="s">
        <v>49</v>
      </c>
      <c r="D38" s="96" t="s">
        <v>45</v>
      </c>
    </row>
    <row r="39" spans="2:4">
      <c r="B39" s="96" t="s">
        <v>77</v>
      </c>
      <c r="C39" s="96" t="s">
        <v>20</v>
      </c>
      <c r="D39" s="96" t="s">
        <v>45</v>
      </c>
    </row>
    <row r="40" spans="2:4">
      <c r="B40" s="96" t="s">
        <v>78</v>
      </c>
      <c r="C40" s="96" t="s">
        <v>49</v>
      </c>
      <c r="D40" s="96"/>
    </row>
    <row r="41" spans="2:4">
      <c r="B41" s="96" t="s">
        <v>79</v>
      </c>
      <c r="C41" s="96" t="s">
        <v>26</v>
      </c>
      <c r="D41" s="96" t="s">
        <v>45</v>
      </c>
    </row>
    <row r="42" spans="2:4">
      <c r="B42" s="96" t="s">
        <v>80</v>
      </c>
      <c r="C42" s="96" t="s">
        <v>26</v>
      </c>
      <c r="D42" s="96"/>
    </row>
    <row r="43" spans="2:4">
      <c r="B43" s="96" t="s">
        <v>81</v>
      </c>
      <c r="C43" s="96" t="s">
        <v>26</v>
      </c>
      <c r="D43" s="96"/>
    </row>
    <row r="44" spans="2:4">
      <c r="B44" s="96" t="s">
        <v>82</v>
      </c>
      <c r="C44" s="96" t="s">
        <v>26</v>
      </c>
      <c r="D44" s="96" t="s">
        <v>45</v>
      </c>
    </row>
    <row r="45" spans="2:4">
      <c r="B45" s="96" t="s">
        <v>83</v>
      </c>
      <c r="C45" s="96" t="s">
        <v>25</v>
      </c>
      <c r="D45" s="96" t="s">
        <v>45</v>
      </c>
    </row>
    <row r="46" spans="2:4">
      <c r="B46" s="96" t="s">
        <v>84</v>
      </c>
      <c r="C46" s="96" t="s">
        <v>14</v>
      </c>
      <c r="D46" s="96" t="s">
        <v>6</v>
      </c>
    </row>
    <row r="47" spans="2:4">
      <c r="B47" s="96" t="s">
        <v>85</v>
      </c>
      <c r="C47" s="96" t="s">
        <v>14</v>
      </c>
      <c r="D47" s="96" t="s">
        <v>6</v>
      </c>
    </row>
    <row r="48" spans="2:4">
      <c r="B48" s="96" t="s">
        <v>86</v>
      </c>
      <c r="C48" s="96" t="s">
        <v>14</v>
      </c>
      <c r="D48" s="96" t="s">
        <v>6</v>
      </c>
    </row>
    <row r="49" spans="2:4">
      <c r="B49" s="96" t="s">
        <v>87</v>
      </c>
      <c r="C49" s="96" t="s">
        <v>14</v>
      </c>
      <c r="D49" s="96" t="s">
        <v>6</v>
      </c>
    </row>
    <row r="50" spans="2:4">
      <c r="B50" s="96" t="s">
        <v>88</v>
      </c>
      <c r="C50" s="96" t="s">
        <v>14</v>
      </c>
      <c r="D50" s="96" t="s">
        <v>6</v>
      </c>
    </row>
    <row r="51" spans="2:4">
      <c r="B51" s="96" t="s">
        <v>89</v>
      </c>
      <c r="C51" s="96" t="s">
        <v>14</v>
      </c>
      <c r="D51" s="96" t="s">
        <v>6</v>
      </c>
    </row>
    <row r="52" spans="2:4">
      <c r="B52" s="96" t="s">
        <v>90</v>
      </c>
      <c r="C52" s="96" t="s">
        <v>14</v>
      </c>
      <c r="D52" s="96" t="s">
        <v>6</v>
      </c>
    </row>
    <row r="53" spans="2:4">
      <c r="B53" s="96" t="s">
        <v>91</v>
      </c>
      <c r="C53" s="96" t="s">
        <v>14</v>
      </c>
      <c r="D53" s="96" t="s">
        <v>6</v>
      </c>
    </row>
    <row r="54" spans="2:4">
      <c r="B54" s="96" t="s">
        <v>92</v>
      </c>
      <c r="C54" s="96" t="s">
        <v>14</v>
      </c>
      <c r="D54" s="96" t="s">
        <v>6</v>
      </c>
    </row>
    <row r="55" spans="2:4">
      <c r="B55" s="96" t="s">
        <v>93</v>
      </c>
      <c r="C55" s="96" t="s">
        <v>14</v>
      </c>
      <c r="D55" s="96" t="s">
        <v>6</v>
      </c>
    </row>
    <row r="56" spans="2:4">
      <c r="B56" s="96" t="s">
        <v>94</v>
      </c>
      <c r="C56" s="96" t="s">
        <v>14</v>
      </c>
      <c r="D56" s="96" t="s">
        <v>6</v>
      </c>
    </row>
    <row r="57" spans="2:4">
      <c r="B57" s="96" t="s">
        <v>95</v>
      </c>
      <c r="C57" s="96" t="s">
        <v>14</v>
      </c>
      <c r="D57" s="96" t="s">
        <v>6</v>
      </c>
    </row>
    <row r="58" spans="2:4">
      <c r="B58" s="96" t="s">
        <v>96</v>
      </c>
      <c r="C58" s="96" t="s">
        <v>14</v>
      </c>
      <c r="D58" s="96" t="s">
        <v>6</v>
      </c>
    </row>
    <row r="59" spans="2:4">
      <c r="B59" s="96" t="s">
        <v>97</v>
      </c>
      <c r="C59" s="96" t="s">
        <v>14</v>
      </c>
      <c r="D59" s="96" t="s">
        <v>6</v>
      </c>
    </row>
    <row r="60" spans="2:4">
      <c r="B60" s="96" t="s">
        <v>98</v>
      </c>
      <c r="C60" s="96" t="s">
        <v>14</v>
      </c>
      <c r="D60" s="96" t="s">
        <v>6</v>
      </c>
    </row>
    <row r="61" spans="2:4">
      <c r="B61" s="96" t="s">
        <v>99</v>
      </c>
      <c r="C61" s="96" t="s">
        <v>14</v>
      </c>
      <c r="D61" s="96" t="s">
        <v>6</v>
      </c>
    </row>
    <row r="62" spans="2:4">
      <c r="B62" s="96" t="s">
        <v>100</v>
      </c>
      <c r="C62" s="96" t="s">
        <v>14</v>
      </c>
      <c r="D62" s="96" t="s">
        <v>6</v>
      </c>
    </row>
    <row r="63" spans="2:4">
      <c r="B63" s="96" t="s">
        <v>101</v>
      </c>
      <c r="C63" s="96" t="s">
        <v>14</v>
      </c>
      <c r="D63" s="96" t="s">
        <v>6</v>
      </c>
    </row>
    <row r="64" spans="2:4">
      <c r="B64" s="96" t="s">
        <v>102</v>
      </c>
      <c r="C64" s="96" t="s">
        <v>14</v>
      </c>
      <c r="D64" s="96" t="s">
        <v>6</v>
      </c>
    </row>
    <row r="65" spans="2:4">
      <c r="B65" s="96" t="s">
        <v>103</v>
      </c>
      <c r="C65" s="96" t="s">
        <v>16</v>
      </c>
      <c r="D65" s="96" t="s">
        <v>6</v>
      </c>
    </row>
    <row r="66" spans="2:4">
      <c r="B66" s="96" t="s">
        <v>104</v>
      </c>
      <c r="C66" s="96" t="s">
        <v>16</v>
      </c>
      <c r="D66" s="96" t="s">
        <v>6</v>
      </c>
    </row>
    <row r="67" spans="2:4">
      <c r="B67" s="96" t="s">
        <v>105</v>
      </c>
      <c r="C67" s="96" t="s">
        <v>16</v>
      </c>
      <c r="D67" s="96" t="s">
        <v>6</v>
      </c>
    </row>
    <row r="68" spans="2:4">
      <c r="B68" s="96" t="s">
        <v>106</v>
      </c>
      <c r="C68" s="96" t="s">
        <v>16</v>
      </c>
      <c r="D68" s="96" t="s">
        <v>6</v>
      </c>
    </row>
    <row r="69" spans="2:4">
      <c r="B69" s="96" t="s">
        <v>107</v>
      </c>
      <c r="C69" s="96" t="s">
        <v>16</v>
      </c>
      <c r="D69" s="96" t="s">
        <v>6</v>
      </c>
    </row>
    <row r="70" spans="2:4">
      <c r="B70" s="96" t="s">
        <v>108</v>
      </c>
      <c r="C70" s="96" t="s">
        <v>16</v>
      </c>
      <c r="D70" s="96" t="s">
        <v>6</v>
      </c>
    </row>
    <row r="71" spans="2:4">
      <c r="B71" s="96" t="s">
        <v>109</v>
      </c>
      <c r="C71" s="96" t="s">
        <v>16</v>
      </c>
      <c r="D71" s="96" t="s">
        <v>6</v>
      </c>
    </row>
    <row r="72" spans="2:4">
      <c r="B72" s="96" t="s">
        <v>110</v>
      </c>
      <c r="C72" s="96" t="s">
        <v>16</v>
      </c>
      <c r="D72" s="96" t="s">
        <v>6</v>
      </c>
    </row>
    <row r="73" spans="2:4">
      <c r="B73" s="96" t="s">
        <v>111</v>
      </c>
      <c r="C73" s="96" t="s">
        <v>16</v>
      </c>
      <c r="D73" s="96" t="s">
        <v>6</v>
      </c>
    </row>
    <row r="74" spans="2:4">
      <c r="B74" s="96" t="s">
        <v>112</v>
      </c>
      <c r="C74" s="96" t="s">
        <v>16</v>
      </c>
      <c r="D74" s="96" t="s">
        <v>6</v>
      </c>
    </row>
    <row r="75" spans="2:4">
      <c r="B75" s="96" t="s">
        <v>113</v>
      </c>
      <c r="C75" s="96" t="s">
        <v>16</v>
      </c>
      <c r="D75" s="96" t="s">
        <v>6</v>
      </c>
    </row>
    <row r="76" spans="2:4">
      <c r="B76" s="96" t="s">
        <v>114</v>
      </c>
      <c r="C76" s="96" t="s">
        <v>16</v>
      </c>
      <c r="D76" s="96" t="s">
        <v>6</v>
      </c>
    </row>
    <row r="77" spans="2:4">
      <c r="B77" s="96" t="s">
        <v>115</v>
      </c>
      <c r="C77" s="96" t="s">
        <v>16</v>
      </c>
      <c r="D77" s="96" t="s">
        <v>6</v>
      </c>
    </row>
    <row r="78" spans="2:4">
      <c r="B78" s="96" t="s">
        <v>116</v>
      </c>
      <c r="C78" s="96" t="s">
        <v>16</v>
      </c>
      <c r="D78" s="96" t="s">
        <v>6</v>
      </c>
    </row>
    <row r="79" spans="2:4">
      <c r="B79" s="96" t="s">
        <v>117</v>
      </c>
      <c r="C79" s="96" t="s">
        <v>16</v>
      </c>
      <c r="D79" s="96" t="s">
        <v>6</v>
      </c>
    </row>
    <row r="80" spans="2:4">
      <c r="B80" s="96" t="s">
        <v>118</v>
      </c>
      <c r="C80" s="96" t="s">
        <v>8</v>
      </c>
      <c r="D80" s="96" t="s">
        <v>6</v>
      </c>
    </row>
    <row r="81" spans="2:4">
      <c r="B81" s="96" t="s">
        <v>119</v>
      </c>
      <c r="C81" s="96" t="s">
        <v>8</v>
      </c>
      <c r="D81" s="96" t="s">
        <v>6</v>
      </c>
    </row>
    <row r="82" spans="2:4">
      <c r="B82" s="96" t="s">
        <v>120</v>
      </c>
      <c r="C82" s="96" t="s">
        <v>8</v>
      </c>
      <c r="D82" s="96" t="s">
        <v>6</v>
      </c>
    </row>
    <row r="83" spans="2:4">
      <c r="B83" s="96" t="s">
        <v>121</v>
      </c>
      <c r="C83" s="96" t="s">
        <v>8</v>
      </c>
      <c r="D83" s="96" t="s">
        <v>6</v>
      </c>
    </row>
    <row r="84" spans="2:4">
      <c r="B84" s="96" t="s">
        <v>122</v>
      </c>
      <c r="C84" s="96" t="s">
        <v>8</v>
      </c>
      <c r="D84" s="96" t="s">
        <v>6</v>
      </c>
    </row>
    <row r="85" spans="2:4">
      <c r="B85" s="96" t="s">
        <v>123</v>
      </c>
      <c r="C85" s="96" t="s">
        <v>8</v>
      </c>
      <c r="D85" s="96" t="s">
        <v>6</v>
      </c>
    </row>
    <row r="86" spans="2:4">
      <c r="B86" s="96" t="s">
        <v>124</v>
      </c>
      <c r="C86" s="96" t="s">
        <v>8</v>
      </c>
      <c r="D86" s="96" t="s">
        <v>6</v>
      </c>
    </row>
    <row r="87" spans="2:4">
      <c r="B87" s="96" t="s">
        <v>125</v>
      </c>
      <c r="C87" s="96" t="s">
        <v>8</v>
      </c>
      <c r="D87" s="96" t="s">
        <v>6</v>
      </c>
    </row>
    <row r="88" spans="2:4">
      <c r="B88" s="96" t="s">
        <v>126</v>
      </c>
      <c r="C88" s="96" t="s">
        <v>8</v>
      </c>
      <c r="D88" s="96" t="s">
        <v>6</v>
      </c>
    </row>
    <row r="89" spans="2:4">
      <c r="B89" s="96" t="s">
        <v>127</v>
      </c>
      <c r="C89" s="96" t="s">
        <v>8</v>
      </c>
      <c r="D89" s="96" t="s">
        <v>6</v>
      </c>
    </row>
    <row r="90" spans="2:4">
      <c r="B90" s="96" t="s">
        <v>128</v>
      </c>
      <c r="C90" s="96" t="s">
        <v>8</v>
      </c>
      <c r="D90" s="96" t="s">
        <v>6</v>
      </c>
    </row>
    <row r="91" spans="2:4">
      <c r="B91" s="96" t="s">
        <v>129</v>
      </c>
      <c r="C91" s="96" t="s">
        <v>8</v>
      </c>
      <c r="D91" s="96" t="s">
        <v>6</v>
      </c>
    </row>
    <row r="92" spans="2:4">
      <c r="B92" s="96" t="s">
        <v>130</v>
      </c>
      <c r="C92" s="96" t="s">
        <v>8</v>
      </c>
      <c r="D92" s="96" t="s">
        <v>6</v>
      </c>
    </row>
    <row r="93" spans="2:4">
      <c r="B93" s="96" t="s">
        <v>131</v>
      </c>
      <c r="C93" s="96" t="s">
        <v>8</v>
      </c>
      <c r="D93" s="96" t="s">
        <v>6</v>
      </c>
    </row>
    <row r="94" spans="2:4">
      <c r="B94" s="96" t="s">
        <v>132</v>
      </c>
      <c r="C94" s="96" t="s">
        <v>8</v>
      </c>
      <c r="D94" s="96" t="s">
        <v>6</v>
      </c>
    </row>
    <row r="95" spans="2:4">
      <c r="B95" s="96" t="s">
        <v>133</v>
      </c>
      <c r="C95" s="96" t="s">
        <v>8</v>
      </c>
      <c r="D95" s="96" t="s">
        <v>6</v>
      </c>
    </row>
    <row r="96" spans="2:4">
      <c r="B96" s="96" t="s">
        <v>134</v>
      </c>
      <c r="C96" s="96" t="s">
        <v>8</v>
      </c>
      <c r="D96" s="96" t="s">
        <v>6</v>
      </c>
    </row>
    <row r="97" spans="2:4">
      <c r="B97" s="96" t="s">
        <v>135</v>
      </c>
      <c r="C97" s="96" t="s">
        <v>8</v>
      </c>
      <c r="D97" s="96" t="s">
        <v>6</v>
      </c>
    </row>
    <row r="98" spans="2:4">
      <c r="B98" s="96" t="s">
        <v>136</v>
      </c>
      <c r="C98" s="96" t="s">
        <v>12</v>
      </c>
      <c r="D98" s="96" t="s">
        <v>6</v>
      </c>
    </row>
    <row r="99" spans="2:4">
      <c r="B99" s="96" t="s">
        <v>137</v>
      </c>
      <c r="C99" s="96" t="s">
        <v>12</v>
      </c>
      <c r="D99" s="96" t="s">
        <v>6</v>
      </c>
    </row>
    <row r="100" spans="2:4">
      <c r="B100" s="96" t="s">
        <v>138</v>
      </c>
      <c r="C100" s="96" t="s">
        <v>13</v>
      </c>
      <c r="D100" s="96" t="s">
        <v>6</v>
      </c>
    </row>
    <row r="101" spans="2:4">
      <c r="B101" s="96" t="s">
        <v>139</v>
      </c>
      <c r="C101" s="96" t="s">
        <v>13</v>
      </c>
      <c r="D101" s="96" t="s">
        <v>6</v>
      </c>
    </row>
    <row r="102" spans="2:4">
      <c r="B102" s="96" t="s">
        <v>140</v>
      </c>
      <c r="C102" s="96" t="s">
        <v>13</v>
      </c>
      <c r="D102" s="96" t="s">
        <v>6</v>
      </c>
    </row>
    <row r="103" spans="2:4">
      <c r="B103" s="96" t="s">
        <v>141</v>
      </c>
      <c r="C103" s="96" t="s">
        <v>13</v>
      </c>
      <c r="D103" s="96" t="s">
        <v>6</v>
      </c>
    </row>
    <row r="104" spans="2:4">
      <c r="B104" s="96" t="s">
        <v>142</v>
      </c>
      <c r="C104" s="96" t="s">
        <v>13</v>
      </c>
      <c r="D104" s="96" t="s">
        <v>6</v>
      </c>
    </row>
    <row r="105" spans="2:4">
      <c r="B105" s="96" t="s">
        <v>143</v>
      </c>
      <c r="C105" s="96" t="s">
        <v>7</v>
      </c>
      <c r="D105" s="96" t="s">
        <v>6</v>
      </c>
    </row>
    <row r="106" spans="2:4">
      <c r="B106" s="96" t="s">
        <v>144</v>
      </c>
      <c r="C106" s="96" t="s">
        <v>7</v>
      </c>
      <c r="D106" s="96" t="s">
        <v>6</v>
      </c>
    </row>
    <row r="107" spans="2:4">
      <c r="B107" s="96" t="s">
        <v>145</v>
      </c>
      <c r="C107" s="96" t="s">
        <v>7</v>
      </c>
      <c r="D107" s="96" t="s">
        <v>6</v>
      </c>
    </row>
    <row r="108" spans="2:4">
      <c r="B108" s="96" t="s">
        <v>146</v>
      </c>
      <c r="C108" s="96" t="s">
        <v>7</v>
      </c>
      <c r="D108" s="96" t="s">
        <v>6</v>
      </c>
    </row>
    <row r="109" spans="2:4">
      <c r="B109" s="96" t="s">
        <v>147</v>
      </c>
      <c r="C109" s="96" t="s">
        <v>7</v>
      </c>
      <c r="D109" s="96" t="s">
        <v>6</v>
      </c>
    </row>
    <row r="110" spans="2:4">
      <c r="B110" s="96" t="s">
        <v>148</v>
      </c>
      <c r="C110" s="96" t="s">
        <v>7</v>
      </c>
      <c r="D110" s="96" t="s">
        <v>6</v>
      </c>
    </row>
    <row r="111" spans="2:4">
      <c r="B111" s="96" t="s">
        <v>149</v>
      </c>
      <c r="C111" s="96" t="s">
        <v>35</v>
      </c>
      <c r="D111" s="96" t="s">
        <v>6</v>
      </c>
    </row>
    <row r="112" spans="2:4">
      <c r="B112" s="96" t="s">
        <v>150</v>
      </c>
      <c r="C112" s="96" t="s">
        <v>35</v>
      </c>
      <c r="D112" s="96" t="s">
        <v>6</v>
      </c>
    </row>
    <row r="113" spans="2:4">
      <c r="B113" s="96" t="s">
        <v>151</v>
      </c>
      <c r="C113" s="96" t="s">
        <v>152</v>
      </c>
      <c r="D113" s="96" t="s">
        <v>6</v>
      </c>
    </row>
    <row r="114" spans="2:4">
      <c r="B114" s="96" t="s">
        <v>153</v>
      </c>
      <c r="C114" s="96" t="s">
        <v>152</v>
      </c>
      <c r="D114" s="96" t="s">
        <v>6</v>
      </c>
    </row>
    <row r="115" spans="2:4">
      <c r="B115" s="96" t="s">
        <v>154</v>
      </c>
      <c r="C115" s="96" t="s">
        <v>152</v>
      </c>
      <c r="D115" s="96" t="s">
        <v>6</v>
      </c>
    </row>
    <row r="116" spans="2:4">
      <c r="B116" s="96" t="s">
        <v>155</v>
      </c>
      <c r="C116" s="96" t="s">
        <v>152</v>
      </c>
      <c r="D116" s="96" t="s">
        <v>6</v>
      </c>
    </row>
    <row r="117" spans="2:4">
      <c r="B117" s="96" t="s">
        <v>156</v>
      </c>
      <c r="C117" s="96" t="s">
        <v>152</v>
      </c>
      <c r="D117" s="96" t="s">
        <v>6</v>
      </c>
    </row>
    <row r="118" spans="2:4">
      <c r="B118" s="96" t="s">
        <v>157</v>
      </c>
      <c r="C118" s="96" t="s">
        <v>152</v>
      </c>
      <c r="D118" s="96" t="s">
        <v>6</v>
      </c>
    </row>
    <row r="119" spans="2:4">
      <c r="B119" s="96" t="s">
        <v>158</v>
      </c>
      <c r="C119" s="96" t="s">
        <v>152</v>
      </c>
      <c r="D119" s="96" t="s">
        <v>6</v>
      </c>
    </row>
    <row r="120" spans="2:4">
      <c r="B120" s="96" t="s">
        <v>159</v>
      </c>
      <c r="C120" s="96" t="s">
        <v>152</v>
      </c>
      <c r="D120" s="96" t="s">
        <v>6</v>
      </c>
    </row>
    <row r="121" spans="2:4">
      <c r="B121" s="96" t="s">
        <v>160</v>
      </c>
      <c r="C121" s="96" t="s">
        <v>152</v>
      </c>
      <c r="D121" s="96" t="s">
        <v>6</v>
      </c>
    </row>
    <row r="122" spans="2:4">
      <c r="B122" s="96" t="s">
        <v>161</v>
      </c>
      <c r="C122" s="96" t="s">
        <v>152</v>
      </c>
      <c r="D122" s="96" t="s">
        <v>6</v>
      </c>
    </row>
    <row r="123" spans="2:4">
      <c r="B123" s="96" t="s">
        <v>162</v>
      </c>
      <c r="C123" s="96" t="s">
        <v>152</v>
      </c>
      <c r="D123" s="96" t="s">
        <v>6</v>
      </c>
    </row>
    <row r="124" spans="2:4">
      <c r="B124" s="96" t="s">
        <v>163</v>
      </c>
      <c r="C124" s="96" t="s">
        <v>16</v>
      </c>
      <c r="D124" s="96" t="s">
        <v>6</v>
      </c>
    </row>
    <row r="125" spans="2:4">
      <c r="B125" s="96" t="s">
        <v>164</v>
      </c>
      <c r="C125" s="96" t="s">
        <v>152</v>
      </c>
      <c r="D125" s="96" t="s">
        <v>6</v>
      </c>
    </row>
    <row r="126" spans="2:4">
      <c r="B126" s="96" t="s">
        <v>165</v>
      </c>
      <c r="C126" s="96" t="s">
        <v>10</v>
      </c>
      <c r="D126" s="96" t="s">
        <v>6</v>
      </c>
    </row>
    <row r="127" spans="2:4">
      <c r="B127" s="96" t="s">
        <v>166</v>
      </c>
      <c r="C127" s="96" t="s">
        <v>10</v>
      </c>
      <c r="D127" s="96" t="s">
        <v>6</v>
      </c>
    </row>
    <row r="128" spans="2:4">
      <c r="B128" s="96" t="s">
        <v>167</v>
      </c>
      <c r="C128" s="96" t="s">
        <v>10</v>
      </c>
      <c r="D128" s="96" t="s">
        <v>6</v>
      </c>
    </row>
    <row r="129" spans="2:4">
      <c r="B129" s="96" t="s">
        <v>168</v>
      </c>
      <c r="C129" s="96" t="s">
        <v>10</v>
      </c>
      <c r="D129" s="96" t="s">
        <v>6</v>
      </c>
    </row>
    <row r="130" spans="2:4">
      <c r="B130" s="96" t="s">
        <v>169</v>
      </c>
      <c r="C130" s="96" t="s">
        <v>10</v>
      </c>
      <c r="D130" s="96" t="s">
        <v>6</v>
      </c>
    </row>
    <row r="131" spans="2:4">
      <c r="B131" s="96" t="s">
        <v>170</v>
      </c>
      <c r="C131" s="96" t="s">
        <v>10</v>
      </c>
      <c r="D131" s="96" t="s">
        <v>6</v>
      </c>
    </row>
    <row r="132" spans="2:4">
      <c r="B132" s="96" t="s">
        <v>171</v>
      </c>
      <c r="C132" s="96" t="s">
        <v>10</v>
      </c>
      <c r="D132" s="96" t="s">
        <v>6</v>
      </c>
    </row>
    <row r="133" spans="2:4">
      <c r="B133" s="96" t="s">
        <v>172</v>
      </c>
      <c r="C133" s="96" t="s">
        <v>10</v>
      </c>
      <c r="D133" s="96" t="s">
        <v>6</v>
      </c>
    </row>
    <row r="134" spans="2:4">
      <c r="B134" s="96" t="s">
        <v>173</v>
      </c>
      <c r="C134" s="96" t="s">
        <v>10</v>
      </c>
      <c r="D134" s="96" t="s">
        <v>6</v>
      </c>
    </row>
    <row r="135" spans="2:4">
      <c r="B135" s="96" t="s">
        <v>174</v>
      </c>
      <c r="C135" s="96" t="s">
        <v>10</v>
      </c>
      <c r="D135" s="96" t="s">
        <v>6</v>
      </c>
    </row>
    <row r="136" spans="2:4">
      <c r="B136" s="96" t="s">
        <v>175</v>
      </c>
      <c r="C136" s="96" t="s">
        <v>10</v>
      </c>
      <c r="D136" s="96" t="s">
        <v>6</v>
      </c>
    </row>
    <row r="137" spans="2:4">
      <c r="B137" s="96" t="s">
        <v>176</v>
      </c>
      <c r="C137" s="96" t="s">
        <v>10</v>
      </c>
      <c r="D137" s="96" t="s">
        <v>6</v>
      </c>
    </row>
    <row r="138" spans="2:4">
      <c r="B138" s="96" t="s">
        <v>177</v>
      </c>
      <c r="C138" s="96" t="s">
        <v>10</v>
      </c>
      <c r="D138" s="96" t="s">
        <v>6</v>
      </c>
    </row>
    <row r="139" spans="2:4">
      <c r="B139" s="96" t="s">
        <v>178</v>
      </c>
      <c r="C139" s="96" t="s">
        <v>11</v>
      </c>
      <c r="D139" s="96" t="s">
        <v>6</v>
      </c>
    </row>
    <row r="140" spans="2:4">
      <c r="B140" s="96" t="s">
        <v>179</v>
      </c>
      <c r="C140" s="96" t="s">
        <v>11</v>
      </c>
      <c r="D140" s="96" t="s">
        <v>6</v>
      </c>
    </row>
    <row r="141" spans="2:4">
      <c r="B141" s="96" t="s">
        <v>180</v>
      </c>
      <c r="C141" s="96" t="s">
        <v>11</v>
      </c>
      <c r="D141" s="96" t="s">
        <v>6</v>
      </c>
    </row>
    <row r="142" spans="2:4">
      <c r="B142" s="96" t="s">
        <v>181</v>
      </c>
      <c r="C142" s="96" t="s">
        <v>11</v>
      </c>
      <c r="D142" s="96" t="s">
        <v>6</v>
      </c>
    </row>
    <row r="143" spans="2:4">
      <c r="B143" s="96" t="s">
        <v>182</v>
      </c>
      <c r="C143" s="96" t="s">
        <v>11</v>
      </c>
      <c r="D143" s="96" t="s">
        <v>6</v>
      </c>
    </row>
    <row r="144" spans="2:4">
      <c r="B144" s="96" t="s">
        <v>183</v>
      </c>
      <c r="C144" s="96" t="s">
        <v>11</v>
      </c>
      <c r="D144" s="96" t="s">
        <v>6</v>
      </c>
    </row>
    <row r="145" spans="2:4">
      <c r="B145" s="96" t="s">
        <v>184</v>
      </c>
      <c r="C145" s="96" t="s">
        <v>11</v>
      </c>
      <c r="D145" s="96" t="s">
        <v>6</v>
      </c>
    </row>
    <row r="146" spans="2:4">
      <c r="B146" s="96" t="s">
        <v>185</v>
      </c>
      <c r="C146" s="96" t="s">
        <v>11</v>
      </c>
      <c r="D146" s="96" t="s">
        <v>6</v>
      </c>
    </row>
    <row r="147" spans="2:4">
      <c r="B147" s="96" t="s">
        <v>186</v>
      </c>
      <c r="C147" s="96" t="s">
        <v>11</v>
      </c>
      <c r="D147" s="96" t="s">
        <v>6</v>
      </c>
    </row>
    <row r="148" spans="2:4">
      <c r="B148" s="96" t="s">
        <v>187</v>
      </c>
      <c r="C148" s="96" t="s">
        <v>11</v>
      </c>
      <c r="D148" s="96" t="s">
        <v>6</v>
      </c>
    </row>
    <row r="149" spans="2:4">
      <c r="B149" s="96" t="s">
        <v>188</v>
      </c>
      <c r="C149" s="96" t="s">
        <v>11</v>
      </c>
      <c r="D149" s="96" t="s">
        <v>6</v>
      </c>
    </row>
    <row r="150" spans="2:4">
      <c r="B150" s="96" t="s">
        <v>189</v>
      </c>
      <c r="C150" s="96" t="s">
        <v>11</v>
      </c>
      <c r="D150" s="96" t="s">
        <v>6</v>
      </c>
    </row>
    <row r="151" spans="2:4">
      <c r="B151" s="96" t="s">
        <v>190</v>
      </c>
      <c r="C151" s="96" t="s">
        <v>11</v>
      </c>
      <c r="D151" s="96" t="s">
        <v>6</v>
      </c>
    </row>
    <row r="152" spans="2:4">
      <c r="B152" s="96" t="s">
        <v>191</v>
      </c>
      <c r="C152" s="96" t="s">
        <v>11</v>
      </c>
      <c r="D152" s="96" t="s">
        <v>6</v>
      </c>
    </row>
    <row r="153" spans="2:4">
      <c r="B153" s="96" t="s">
        <v>192</v>
      </c>
      <c r="C153" s="96" t="s">
        <v>11</v>
      </c>
      <c r="D153" s="96" t="s">
        <v>6</v>
      </c>
    </row>
    <row r="154" spans="2:4">
      <c r="B154" s="96" t="s">
        <v>193</v>
      </c>
      <c r="C154" s="96" t="s">
        <v>11</v>
      </c>
      <c r="D154" s="96" t="s">
        <v>6</v>
      </c>
    </row>
    <row r="155" spans="2:4">
      <c r="B155" s="96" t="s">
        <v>194</v>
      </c>
      <c r="C155" s="96" t="s">
        <v>11</v>
      </c>
      <c r="D155" s="96" t="s">
        <v>6</v>
      </c>
    </row>
    <row r="156" spans="2:4">
      <c r="B156" s="96" t="s">
        <v>195</v>
      </c>
      <c r="C156" s="96" t="s">
        <v>11</v>
      </c>
      <c r="D156" s="96" t="s">
        <v>6</v>
      </c>
    </row>
    <row r="157" spans="2:4">
      <c r="B157" s="96" t="s">
        <v>196</v>
      </c>
      <c r="C157" s="96" t="s">
        <v>11</v>
      </c>
      <c r="D157" s="96" t="s">
        <v>6</v>
      </c>
    </row>
    <row r="158" spans="2:4">
      <c r="B158" s="96" t="s">
        <v>197</v>
      </c>
      <c r="C158" s="96" t="s">
        <v>9</v>
      </c>
      <c r="D158" s="96" t="s">
        <v>6</v>
      </c>
    </row>
    <row r="159" spans="2:4">
      <c r="B159" s="96" t="s">
        <v>198</v>
      </c>
      <c r="C159" s="96" t="s">
        <v>9</v>
      </c>
      <c r="D159" s="96" t="s">
        <v>6</v>
      </c>
    </row>
    <row r="160" spans="2:4">
      <c r="B160" s="96" t="s">
        <v>199</v>
      </c>
      <c r="C160" s="96" t="s">
        <v>9</v>
      </c>
      <c r="D160" s="96" t="s">
        <v>6</v>
      </c>
    </row>
    <row r="161" spans="1:4">
      <c r="B161" s="96" t="s">
        <v>200</v>
      </c>
      <c r="C161" s="96" t="s">
        <v>9</v>
      </c>
      <c r="D161" s="96" t="s">
        <v>6</v>
      </c>
    </row>
    <row r="162" spans="1:4">
      <c r="B162" s="96" t="s">
        <v>201</v>
      </c>
      <c r="C162" s="96" t="s">
        <v>30</v>
      </c>
      <c r="D162" s="96" t="s">
        <v>29</v>
      </c>
    </row>
    <row r="163" spans="1:4">
      <c r="B163" s="96" t="s">
        <v>202</v>
      </c>
      <c r="C163" s="96" t="s">
        <v>31</v>
      </c>
      <c r="D163" s="96" t="s">
        <v>29</v>
      </c>
    </row>
    <row r="164" spans="1:4">
      <c r="B164" s="96" t="s">
        <v>203</v>
      </c>
      <c r="C164" s="96" t="s">
        <v>32</v>
      </c>
      <c r="D164" s="96" t="s">
        <v>29</v>
      </c>
    </row>
    <row r="165" spans="1:4">
      <c r="B165" s="96" t="s">
        <v>204</v>
      </c>
      <c r="C165" s="96" t="s">
        <v>28</v>
      </c>
      <c r="D165" s="96" t="s">
        <v>28</v>
      </c>
    </row>
    <row r="166" spans="1:4">
      <c r="B166" s="96" t="s">
        <v>205</v>
      </c>
      <c r="C166" s="96" t="s">
        <v>16</v>
      </c>
      <c r="D166" s="96" t="s">
        <v>6</v>
      </c>
    </row>
    <row r="167" spans="1:4">
      <c r="B167" s="96" t="s">
        <v>206</v>
      </c>
      <c r="C167" s="96" t="s">
        <v>49</v>
      </c>
      <c r="D167" s="96" t="s">
        <v>45</v>
      </c>
    </row>
    <row r="168" spans="1:4">
      <c r="B168" s="96" t="s">
        <v>207</v>
      </c>
      <c r="C168" s="96" t="s">
        <v>49</v>
      </c>
      <c r="D168" s="96" t="s">
        <v>45</v>
      </c>
    </row>
    <row r="169" spans="1:4">
      <c r="B169" s="96" t="s">
        <v>208</v>
      </c>
      <c r="C169" s="96" t="s">
        <v>49</v>
      </c>
      <c r="D169" s="96" t="s">
        <v>45</v>
      </c>
    </row>
    <row r="170" spans="1:4">
      <c r="B170" s="96" t="s">
        <v>209</v>
      </c>
      <c r="C170" s="96" t="s">
        <v>49</v>
      </c>
      <c r="D170" s="96" t="s">
        <v>45</v>
      </c>
    </row>
    <row r="171" spans="1:4">
      <c r="B171" s="96" t="s">
        <v>210</v>
      </c>
      <c r="C171" s="96" t="s">
        <v>49</v>
      </c>
      <c r="D171" s="96" t="s">
        <v>45</v>
      </c>
    </row>
    <row r="172" spans="1:4">
      <c r="B172" s="96" t="s">
        <v>211</v>
      </c>
      <c r="C172" s="96" t="s">
        <v>49</v>
      </c>
      <c r="D172" s="96" t="s">
        <v>45</v>
      </c>
    </row>
    <row r="173" spans="1:4">
      <c r="B173" s="97"/>
      <c r="C173" s="97"/>
      <c r="D173" s="97"/>
    </row>
    <row r="174" spans="1:4" ht="12" thickBot="1">
      <c r="A174" s="98"/>
      <c r="B174" s="99"/>
      <c r="C174" s="99"/>
      <c r="D174" s="99"/>
    </row>
    <row r="175" spans="1:4" ht="12" thickTop="1"/>
    <row r="176" spans="1:4"/>
    <row r="177"/>
  </sheetData>
  <autoFilter ref="B7:D172" xr:uid="{1D57C402-CC61-4895-AECF-7E778308B129}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Apresentação</vt:lpstr>
      <vt:lpstr>Arrecadação</vt:lpstr>
      <vt:lpstr>Sinistros</vt:lpstr>
      <vt:lpstr>De_Para_Ramos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Lima Araujo / SUESP</dc:creator>
  <cp:lastModifiedBy>Isabelly da Silva Almeida / SUESP</cp:lastModifiedBy>
  <dcterms:created xsi:type="dcterms:W3CDTF">2023-12-26T17:44:49Z</dcterms:created>
  <dcterms:modified xsi:type="dcterms:W3CDTF">2024-01-02T12:26:06Z</dcterms:modified>
</cp:coreProperties>
</file>